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K:\Taloustoimi\Roosa\2025\"/>
    </mc:Choice>
  </mc:AlternateContent>
  <xr:revisionPtr revIDLastSave="0" documentId="8_{84062DDA-AEA7-4DEA-A1B6-B4E0E84A3AD2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Toimintatuotot M25" sheetId="7" r:id="rId1"/>
    <sheet name="Toimintakulut M25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0" i="5" l="1"/>
  <c r="L10" i="5"/>
  <c r="L4" i="7" l="1"/>
  <c r="M4" i="7" s="1"/>
  <c r="L6" i="7"/>
  <c r="M6" i="7" s="1"/>
  <c r="L5" i="7"/>
  <c r="M5" i="7" s="1"/>
  <c r="L48" i="5" l="1"/>
  <c r="M48" i="5" s="1"/>
  <c r="L49" i="5"/>
  <c r="M49" i="5" s="1"/>
  <c r="L50" i="5"/>
  <c r="M50" i="5" s="1"/>
  <c r="L51" i="5"/>
  <c r="M51" i="5" s="1"/>
  <c r="L52" i="5"/>
  <c r="M52" i="5" s="1"/>
  <c r="L53" i="5"/>
  <c r="M53" i="5" s="1"/>
  <c r="L54" i="5"/>
  <c r="M54" i="5" s="1"/>
  <c r="L55" i="5"/>
  <c r="M55" i="5" s="1"/>
  <c r="L56" i="5"/>
  <c r="M56" i="5" s="1"/>
  <c r="L57" i="5"/>
  <c r="M57" i="5" s="1"/>
  <c r="L47" i="5"/>
  <c r="M47" i="5" s="1"/>
</calcChain>
</file>

<file path=xl/sharedStrings.xml><?xml version="1.0" encoding="utf-8"?>
<sst xmlns="http://schemas.openxmlformats.org/spreadsheetml/2006/main" count="116" uniqueCount="59">
  <si>
    <t>Ed.v.TP</t>
  </si>
  <si>
    <t>TA</t>
  </si>
  <si>
    <t>Lisäta</t>
  </si>
  <si>
    <t>TA+ lisä</t>
  </si>
  <si>
    <t>Valtion avustukse</t>
  </si>
  <si>
    <t>Muut tilapäiset p</t>
  </si>
  <si>
    <t>Erilliskorvaukset</t>
  </si>
  <si>
    <t>Luottamushenkilöi</t>
  </si>
  <si>
    <t>Tasausmaksu eläke</t>
  </si>
  <si>
    <t>Eläkevakuutusm./K</t>
  </si>
  <si>
    <t xml:space="preserve">Sotu-maksu       </t>
  </si>
  <si>
    <t>Painatus, ilmoitu</t>
  </si>
  <si>
    <t>Matkustus ja kulj</t>
  </si>
  <si>
    <t xml:space="preserve">Kalusto          </t>
  </si>
  <si>
    <t xml:space="preserve">Muut avustukset  </t>
  </si>
  <si>
    <t>Asiantuntijapalve</t>
  </si>
  <si>
    <t xml:space="preserve">Koulutus         </t>
  </si>
  <si>
    <t xml:space="preserve">Muut tuotot      </t>
  </si>
  <si>
    <t>Vakinaisten viran</t>
  </si>
  <si>
    <t>Vakinaisten työsu</t>
  </si>
  <si>
    <t xml:space="preserve">Työterveyshuolto </t>
  </si>
  <si>
    <t>Virkistys ja harr</t>
  </si>
  <si>
    <t xml:space="preserve">Muut palvelut    </t>
  </si>
  <si>
    <t xml:space="preserve">Elintarvikkeet   </t>
  </si>
  <si>
    <t xml:space="preserve">Leasingvuokrat   </t>
  </si>
  <si>
    <t>Atk-laitteiden ja</t>
  </si>
  <si>
    <t xml:space="preserve">Jätehuolto       </t>
  </si>
  <si>
    <t>Rakenn. ja alueid</t>
  </si>
  <si>
    <t>Muut yhteistoimin</t>
  </si>
  <si>
    <t>Avustukset yhteis</t>
  </si>
  <si>
    <t>Vuokratuotot rake</t>
  </si>
  <si>
    <t>Myyntituotot kunn</t>
  </si>
  <si>
    <t xml:space="preserve">Käyttöomaisuuden </t>
  </si>
  <si>
    <t>Alueiden kunnossa</t>
  </si>
  <si>
    <t xml:space="preserve">Sähkö            </t>
  </si>
  <si>
    <t>Poikkeuslupamaksu</t>
  </si>
  <si>
    <t>Poltto-ja voitelu</t>
  </si>
  <si>
    <t>Asiakaspalv.ostot</t>
  </si>
  <si>
    <t>Lasten kotihoidon</t>
  </si>
  <si>
    <t>Jätehuoltotarvikk</t>
  </si>
  <si>
    <t>Kirjaston av-aine</t>
  </si>
  <si>
    <t xml:space="preserve">Pääsymaksut      </t>
  </si>
  <si>
    <t>Maanmittausmaksut</t>
  </si>
  <si>
    <t>Rakennusvalvonta/</t>
  </si>
  <si>
    <t>Tehtävä</t>
  </si>
  <si>
    <t>KP</t>
  </si>
  <si>
    <t>Tili</t>
  </si>
  <si>
    <t>Nimi</t>
  </si>
  <si>
    <t>Yli-/alitus 1-9</t>
  </si>
  <si>
    <t>Tot. 1-9</t>
  </si>
  <si>
    <t>1-9/2025</t>
  </si>
  <si>
    <t>Ennuste 2025</t>
  </si>
  <si>
    <t>Lask. Muutos</t>
  </si>
  <si>
    <t>Muutos TA25</t>
  </si>
  <si>
    <t>Työllistämistuki</t>
  </si>
  <si>
    <t>Vesi-ja jätevesim</t>
  </si>
  <si>
    <t>Ympäristölupamaks</t>
  </si>
  <si>
    <t>Maa-aineslupatark</t>
  </si>
  <si>
    <t xml:space="preserve">Vesi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</si>
</sst>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8">
    <xf numFmtId="0" fontId="0" fillId="0" borderId="0" xfId="0"/>
    <xf numFmtId="164" fontId="1" fillId="0" borderId="0" xfId="1" applyNumberFormat="1"/>
    <xf numFmtId="164" fontId="0" fillId="0" borderId="0" xfId="0" applyNumberFormat="1"/>
    <xf numFmtId="49" fontId="0" fillId="0" borderId="0" xfId="0" applyNumberFormat="1"/>
    <xf numFmtId="0" fontId="0" fillId="0" borderId="1" xfId="0" applyBorder="1"/>
    <xf numFmtId="164" fontId="1" fillId="0" borderId="2" xfId="1" applyNumberFormat="1" applyBorder="1"/>
    <xf numFmtId="164" fontId="1" fillId="0" borderId="3" xfId="1" applyNumberFormat="1" applyBorder="1"/>
    <xf numFmtId="164" fontId="2" fillId="0" borderId="2" xfId="1" applyNumberFormat="1" applyFont="1" applyBorder="1"/>
  </cellXfs>
  <cellStyles count="2">
    <cellStyle name="Normaali" xfId="0" builtinId="0"/>
    <cellStyle name="Pilkku" xfId="1" builtinId="3"/>
  </cellStyles>
  <dxfs count="20">
    <dxf>
      <numFmt numFmtId="164" formatCode="_-* #,##0_-;\-* #,##0_-;_-* &quot;-&quot;??_-;_-@_-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164" formatCode="_-* #,##0_-;\-* #,##0_-;_-* &quot;-&quot;??_-;_-@_-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924FAE-D33A-44B5-B39A-37D6EDDB6057}" name="Taulukko2" displayName="Taulukko2" ref="A1:N20" totalsRowShown="0" dataCellStyle="Pilkku">
  <autoFilter ref="A1:N20" xr:uid="{C7924FAE-D33A-44B5-B39A-37D6EDDB6057}"/>
  <tableColumns count="14">
    <tableColumn id="1" xr3:uid="{09E13CC1-9397-47DC-910A-47042404F96B}" name="Tehtävä"/>
    <tableColumn id="2" xr3:uid="{7A9C728A-2A8D-494D-AD1E-2EF4E44B01EB}" name="KP"/>
    <tableColumn id="3" xr3:uid="{9BE551B8-5FE1-4183-9F33-E1FE60D0FF65}" name="Tili"/>
    <tableColumn id="4" xr3:uid="{C0A3DFF3-22B8-4DDF-BD97-B8D69988FECA}" name="Nimi"/>
    <tableColumn id="5" xr3:uid="{92C72310-BAAF-4333-99F4-0A524D23B7B9}" name="Ed.v.TP" dataDxfId="19" dataCellStyle="Pilkku"/>
    <tableColumn id="6" xr3:uid="{37322508-F49B-42E5-8714-A72C8C5BB01D}" name="TA" dataDxfId="18" dataCellStyle="Pilkku"/>
    <tableColumn id="7" xr3:uid="{283B8761-512D-4783-89E7-B749190D837E}" name="Lisäta" dataDxfId="17" dataCellStyle="Pilkku"/>
    <tableColumn id="8" xr3:uid="{DAFEDD08-AAB5-4046-822B-00EADEBC62FB}" name="TA+ lisä" dataDxfId="16" dataCellStyle="Pilkku"/>
    <tableColumn id="9" xr3:uid="{0E05D7EE-7112-42BE-91AC-0DB5AA89CA9F}" name="1-9/2025" dataDxfId="15" dataCellStyle="Pilkku"/>
    <tableColumn id="10" xr3:uid="{66A500F1-C9D1-4993-813A-75034C2A78B4}" name="Yli-/alitus 1-9" dataDxfId="14" dataCellStyle="Pilkku"/>
    <tableColumn id="11" xr3:uid="{AD5B1FE2-9E8A-4453-B67F-332EE1037FEA}" name="Tot. 1-9" dataDxfId="13" dataCellStyle="Pilkku"/>
    <tableColumn id="12" xr3:uid="{68A53E5F-789B-467C-B96D-79EDF8507DB1}" name="Ennuste 2025" dataDxfId="12" dataCellStyle="Pilkku"/>
    <tableColumn id="13" xr3:uid="{32B59CDE-4D8E-4DE8-894B-D80A5E18EFF9}" name="Lask. Muutos" dataDxfId="11" dataCellStyle="Pilkku"/>
    <tableColumn id="14" xr3:uid="{6DC23244-E7FF-4D55-A72C-3CF23B3A3017}" name="Muutos TA25" dataDxfId="0" dataCellStyle="Pilkku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8BD7D3-CFCC-4629-A034-B088CA7341E1}" name="Taulukko1" displayName="Taulukko1" ref="A1:N70" totalsRowShown="0">
  <autoFilter ref="A1:N70" xr:uid="{ED8BD7D3-CFCC-4629-A034-B088CA7341E1}"/>
  <tableColumns count="14">
    <tableColumn id="1" xr3:uid="{1ED104B4-B470-43FE-9517-50034F0AD09F}" name="Tehtävä"/>
    <tableColumn id="2" xr3:uid="{231399A4-F876-4038-B2ED-08D39A6C72FB}" name="KP"/>
    <tableColumn id="3" xr3:uid="{F8E3133F-EAA8-48F0-95AD-C0A614702B38}" name="Tili"/>
    <tableColumn id="4" xr3:uid="{363D247B-9312-4E85-BBC2-54D48F273365}" name="Nimi"/>
    <tableColumn id="5" xr3:uid="{B09A1CE1-D2FE-4082-9B0E-1DEFA176F963}" name="Ed.v.TP" dataDxfId="10" dataCellStyle="Pilkku"/>
    <tableColumn id="6" xr3:uid="{DA13C662-92CA-49CC-A0D6-316307372CF8}" name="TA" dataDxfId="9" dataCellStyle="Pilkku"/>
    <tableColumn id="7" xr3:uid="{DA7E75CA-4D87-4308-A6BF-AD2E101D7101}" name="Lisäta" dataDxfId="8" dataCellStyle="Pilkku"/>
    <tableColumn id="8" xr3:uid="{52547216-AE68-4D9E-B0AC-B9DBEE4ED347}" name="TA+ lisä" dataDxfId="7" dataCellStyle="Pilkku"/>
    <tableColumn id="9" xr3:uid="{A4D8EA67-15E2-47B7-ADA0-B1E301E6374D}" name="1-9/2025" dataDxfId="6" dataCellStyle="Pilkku"/>
    <tableColumn id="10" xr3:uid="{8850DC64-91EB-41CC-B412-2133E62CF783}" name="Yli-/alitus 1-9" dataDxfId="5" dataCellStyle="Pilkku"/>
    <tableColumn id="11" xr3:uid="{3EC8BCAD-B278-4835-9D04-BC97D863B762}" name="Tot. 1-9" dataDxfId="4" dataCellStyle="Pilkku"/>
    <tableColumn id="12" xr3:uid="{1B3DD763-7FD1-4292-9CBD-FE82B1F34D93}" name="Ennuste 2025" dataDxfId="3" dataCellStyle="Pilkku"/>
    <tableColumn id="13" xr3:uid="{A9E2512A-0225-4D97-BF66-3EF0F1DADFAA}" name="Lask. Muutos" dataDxfId="2" dataCellStyle="Pilkku"/>
    <tableColumn id="14" xr3:uid="{D8C024C6-AE54-4F99-AD99-D58EC2A07990}" name="Muutos TA25" dataDxfId="1" dataCellStyle="Pilkku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8A08-088D-4506-8BCD-1DE83C593A13}">
  <dimension ref="A1:P20"/>
  <sheetViews>
    <sheetView workbookViewId="0">
      <selection activeCell="N2" sqref="N2:N20"/>
    </sheetView>
  </sheetViews>
  <sheetFormatPr defaultRowHeight="13.2" x14ac:dyDescent="0.25"/>
  <cols>
    <col min="1" max="1" width="9.44140625" customWidth="1"/>
    <col min="4" max="4" width="18.33203125" customWidth="1"/>
    <col min="5" max="5" width="11.33203125" bestFit="1" customWidth="1"/>
    <col min="6" max="7" width="11.33203125" hidden="1" customWidth="1"/>
    <col min="8" max="8" width="12.88671875" bestFit="1" customWidth="1"/>
    <col min="9" max="9" width="11.33203125" bestFit="1" customWidth="1"/>
    <col min="10" max="10" width="14" customWidth="1"/>
    <col min="11" max="11" width="9.44140625" customWidth="1"/>
    <col min="12" max="12" width="14.5546875" customWidth="1"/>
    <col min="13" max="13" width="14.44140625" customWidth="1"/>
    <col min="14" max="14" width="14.109375" customWidth="1"/>
    <col min="15" max="15" width="11.33203125" bestFit="1" customWidth="1"/>
  </cols>
  <sheetData>
    <row r="1" spans="1:16" x14ac:dyDescent="0.25">
      <c r="A1" t="s">
        <v>44</v>
      </c>
      <c r="B1" t="s">
        <v>45</v>
      </c>
      <c r="C1" t="s">
        <v>46</v>
      </c>
      <c r="D1" t="s">
        <v>47</v>
      </c>
      <c r="E1" t="s">
        <v>0</v>
      </c>
      <c r="F1" t="s">
        <v>1</v>
      </c>
      <c r="G1" t="s">
        <v>2</v>
      </c>
      <c r="H1" t="s">
        <v>3</v>
      </c>
      <c r="I1" t="s">
        <v>50</v>
      </c>
      <c r="J1" t="s">
        <v>48</v>
      </c>
      <c r="K1" t="s">
        <v>49</v>
      </c>
      <c r="L1" t="s">
        <v>51</v>
      </c>
      <c r="M1" t="s">
        <v>52</v>
      </c>
      <c r="N1" s="4" t="s">
        <v>53</v>
      </c>
    </row>
    <row r="2" spans="1:16" x14ac:dyDescent="0.25">
      <c r="A2">
        <v>10</v>
      </c>
      <c r="B2">
        <v>1020</v>
      </c>
      <c r="C2">
        <v>3650</v>
      </c>
      <c r="D2" t="s">
        <v>14</v>
      </c>
      <c r="E2" s="1">
        <v>0</v>
      </c>
      <c r="F2" s="1">
        <v>6500</v>
      </c>
      <c r="G2" s="1">
        <v>0</v>
      </c>
      <c r="H2" s="1">
        <v>6500</v>
      </c>
      <c r="I2" s="1">
        <v>9235.7999999999993</v>
      </c>
      <c r="J2" s="1">
        <v>-2735.8</v>
      </c>
      <c r="K2" s="1">
        <v>142.1</v>
      </c>
      <c r="L2" s="1">
        <v>9235.7999999999993</v>
      </c>
      <c r="M2" s="1">
        <v>2735.7999999999993</v>
      </c>
      <c r="N2" s="5">
        <v>2700</v>
      </c>
    </row>
    <row r="3" spans="1:16" x14ac:dyDescent="0.25">
      <c r="A3">
        <v>19</v>
      </c>
      <c r="B3">
        <v>1240</v>
      </c>
      <c r="C3">
        <v>3790</v>
      </c>
      <c r="D3" t="s">
        <v>17</v>
      </c>
      <c r="E3" s="1">
        <v>0</v>
      </c>
      <c r="F3" s="1">
        <v>5500</v>
      </c>
      <c r="G3" s="1">
        <v>0</v>
      </c>
      <c r="H3" s="1">
        <v>5500</v>
      </c>
      <c r="I3" s="1">
        <v>0</v>
      </c>
      <c r="J3" s="1">
        <v>5500</v>
      </c>
      <c r="K3" s="1">
        <v>0</v>
      </c>
      <c r="L3" s="1">
        <v>0</v>
      </c>
      <c r="M3" s="1">
        <v>0</v>
      </c>
      <c r="N3" s="5">
        <v>-3000</v>
      </c>
    </row>
    <row r="4" spans="1:16" x14ac:dyDescent="0.25">
      <c r="A4">
        <v>21</v>
      </c>
      <c r="B4">
        <v>1400</v>
      </c>
      <c r="C4">
        <v>3792</v>
      </c>
      <c r="D4" t="s">
        <v>32</v>
      </c>
      <c r="E4" s="1">
        <v>0</v>
      </c>
      <c r="F4" s="1">
        <v>0</v>
      </c>
      <c r="G4" s="1">
        <v>0</v>
      </c>
      <c r="H4" s="1">
        <v>0</v>
      </c>
      <c r="I4" s="1">
        <v>27484.04</v>
      </c>
      <c r="J4" s="1">
        <v>-27484.04</v>
      </c>
      <c r="K4" s="1">
        <v>0</v>
      </c>
      <c r="L4" s="1">
        <f>Taulukko2[[#This Row],[1-9/2025]]</f>
        <v>27484.04</v>
      </c>
      <c r="M4" s="1">
        <f>Taulukko2[[#This Row],[Ennuste 2025]]</f>
        <v>27484.04</v>
      </c>
      <c r="N4" s="5">
        <v>28000</v>
      </c>
    </row>
    <row r="5" spans="1:16" x14ac:dyDescent="0.25">
      <c r="A5">
        <v>21</v>
      </c>
      <c r="B5">
        <v>1420</v>
      </c>
      <c r="C5">
        <v>3710</v>
      </c>
      <c r="D5" t="s">
        <v>30</v>
      </c>
      <c r="E5" s="1">
        <v>35505</v>
      </c>
      <c r="F5" s="1"/>
      <c r="G5" s="1"/>
      <c r="H5" s="1">
        <v>28000</v>
      </c>
      <c r="I5" s="1">
        <v>25131</v>
      </c>
      <c r="J5" s="1"/>
      <c r="K5" s="1"/>
      <c r="L5" s="1">
        <f>Taulukko2[[#This Row],[1-9/2025]]/0.75</f>
        <v>33508</v>
      </c>
      <c r="M5" s="1">
        <f>Taulukko2[[#This Row],[Ennuste 2025]]-Taulukko2[[#This Row],[TA+ lisä]]</f>
        <v>5508</v>
      </c>
      <c r="N5" s="5">
        <v>5000</v>
      </c>
    </row>
    <row r="6" spans="1:16" x14ac:dyDescent="0.25">
      <c r="A6">
        <v>21</v>
      </c>
      <c r="B6">
        <v>1440</v>
      </c>
      <c r="C6">
        <v>3710</v>
      </c>
      <c r="D6" t="s">
        <v>30</v>
      </c>
      <c r="E6" s="1">
        <v>34041</v>
      </c>
      <c r="F6" s="1"/>
      <c r="G6" s="1"/>
      <c r="H6" s="1">
        <v>25000</v>
      </c>
      <c r="I6" s="1">
        <v>29059</v>
      </c>
      <c r="J6" s="1"/>
      <c r="K6" s="1"/>
      <c r="L6" s="1">
        <f>Taulukko2[[#This Row],[1-9/2025]]/0.75</f>
        <v>38745.333333333336</v>
      </c>
      <c r="M6" s="1">
        <f>Taulukko2[[#This Row],[Ennuste 2025]]-Taulukko2[[#This Row],[TA+ lisä]]</f>
        <v>13745.333333333336</v>
      </c>
      <c r="N6" s="5">
        <v>12000</v>
      </c>
    </row>
    <row r="7" spans="1:16" x14ac:dyDescent="0.25">
      <c r="A7">
        <v>22</v>
      </c>
      <c r="B7">
        <v>1450</v>
      </c>
      <c r="C7">
        <v>3560</v>
      </c>
      <c r="D7" t="s">
        <v>35</v>
      </c>
      <c r="E7" s="1">
        <v>3700</v>
      </c>
      <c r="F7" s="1">
        <v>2000</v>
      </c>
      <c r="G7" s="1">
        <v>0</v>
      </c>
      <c r="H7" s="1">
        <v>2000</v>
      </c>
      <c r="I7" s="1">
        <v>11567.75</v>
      </c>
      <c r="J7" s="1">
        <v>-9567.75</v>
      </c>
      <c r="K7" s="1">
        <v>578.4</v>
      </c>
      <c r="L7" s="1">
        <v>15423.666666666666</v>
      </c>
      <c r="M7" s="1">
        <v>13423.666666666666</v>
      </c>
      <c r="N7" s="5">
        <v>5000</v>
      </c>
    </row>
    <row r="8" spans="1:16" x14ac:dyDescent="0.25">
      <c r="A8">
        <v>24</v>
      </c>
      <c r="B8">
        <v>1456</v>
      </c>
      <c r="C8">
        <v>3600</v>
      </c>
      <c r="D8" t="s">
        <v>54</v>
      </c>
      <c r="E8" s="1">
        <v>262008</v>
      </c>
      <c r="F8" s="1">
        <v>0</v>
      </c>
      <c r="G8" s="1">
        <v>0</v>
      </c>
      <c r="H8" s="1"/>
      <c r="I8" s="1">
        <v>48048</v>
      </c>
      <c r="J8" s="1"/>
      <c r="K8" s="1"/>
      <c r="L8" s="1">
        <v>48048</v>
      </c>
      <c r="M8" s="1">
        <v>48048</v>
      </c>
      <c r="N8" s="5">
        <v>45000</v>
      </c>
    </row>
    <row r="9" spans="1:16" x14ac:dyDescent="0.25">
      <c r="A9">
        <v>24</v>
      </c>
      <c r="B9">
        <v>1458</v>
      </c>
      <c r="C9">
        <v>3610</v>
      </c>
      <c r="D9" t="s">
        <v>4</v>
      </c>
      <c r="E9" s="1">
        <v>0</v>
      </c>
      <c r="F9" s="1">
        <v>0</v>
      </c>
      <c r="G9" s="1">
        <v>0</v>
      </c>
      <c r="H9" s="1">
        <v>0</v>
      </c>
      <c r="I9" s="1">
        <v>30000</v>
      </c>
      <c r="J9" s="1">
        <v>-30000</v>
      </c>
      <c r="K9" s="1">
        <v>0</v>
      </c>
      <c r="L9" s="1">
        <v>30000</v>
      </c>
      <c r="M9" s="1">
        <v>30000</v>
      </c>
      <c r="N9" s="5">
        <v>10000</v>
      </c>
    </row>
    <row r="10" spans="1:16" x14ac:dyDescent="0.25">
      <c r="A10">
        <v>24</v>
      </c>
      <c r="B10">
        <v>1463</v>
      </c>
      <c r="C10">
        <v>3350</v>
      </c>
      <c r="D10" t="s">
        <v>28</v>
      </c>
      <c r="E10" s="1">
        <v>0</v>
      </c>
      <c r="F10" s="1">
        <v>0</v>
      </c>
      <c r="G10" s="1">
        <v>0</v>
      </c>
      <c r="H10" s="1">
        <v>0</v>
      </c>
      <c r="I10" s="1">
        <v>362131.5</v>
      </c>
      <c r="J10" s="1">
        <v>-362131.5</v>
      </c>
      <c r="K10" s="1">
        <v>0</v>
      </c>
      <c r="L10" s="1">
        <v>482842</v>
      </c>
      <c r="M10" s="1">
        <v>482842</v>
      </c>
      <c r="N10" s="5">
        <v>400000</v>
      </c>
    </row>
    <row r="11" spans="1:16" x14ac:dyDescent="0.25">
      <c r="A11">
        <v>25</v>
      </c>
      <c r="B11">
        <v>1620</v>
      </c>
      <c r="C11">
        <v>3710</v>
      </c>
      <c r="D11" t="s">
        <v>30</v>
      </c>
      <c r="E11">
        <v>10904.76</v>
      </c>
      <c r="F11" s="1"/>
      <c r="G11" s="1"/>
      <c r="H11" s="1">
        <v>10500</v>
      </c>
      <c r="I11" s="1">
        <v>0</v>
      </c>
      <c r="J11" s="1"/>
      <c r="K11" s="1"/>
      <c r="L11" s="1">
        <v>0</v>
      </c>
      <c r="M11" s="1">
        <v>10500</v>
      </c>
      <c r="N11" s="5">
        <v>-10500</v>
      </c>
    </row>
    <row r="12" spans="1:16" x14ac:dyDescent="0.25">
      <c r="A12">
        <v>29</v>
      </c>
      <c r="B12">
        <v>2192</v>
      </c>
      <c r="C12">
        <v>3610</v>
      </c>
      <c r="D12" t="s">
        <v>4</v>
      </c>
      <c r="E12" s="1">
        <v>21220.3</v>
      </c>
      <c r="F12" s="1">
        <v>17650</v>
      </c>
      <c r="G12" s="1">
        <v>0</v>
      </c>
      <c r="H12" s="1">
        <v>17650</v>
      </c>
      <c r="I12" s="1">
        <v>32899.699999999997</v>
      </c>
      <c r="J12" s="1">
        <v>-15249.7</v>
      </c>
      <c r="K12" s="1">
        <v>186.4</v>
      </c>
      <c r="L12" s="1">
        <v>43866.266666666663</v>
      </c>
      <c r="M12" s="1">
        <v>26216.266666666663</v>
      </c>
      <c r="N12" s="5">
        <v>12000</v>
      </c>
      <c r="P12" s="2"/>
    </row>
    <row r="13" spans="1:16" x14ac:dyDescent="0.25">
      <c r="A13">
        <v>35</v>
      </c>
      <c r="B13">
        <v>2315</v>
      </c>
      <c r="C13">
        <v>3010</v>
      </c>
      <c r="D13" t="s">
        <v>31</v>
      </c>
      <c r="E13" s="1">
        <v>0</v>
      </c>
      <c r="F13" s="1">
        <v>0</v>
      </c>
      <c r="G13" s="1">
        <v>124000</v>
      </c>
      <c r="H13" s="1">
        <v>124000</v>
      </c>
      <c r="I13" s="1">
        <v>82233.279999999999</v>
      </c>
      <c r="J13" s="1">
        <v>41766.720000000001</v>
      </c>
      <c r="K13" s="1">
        <v>66.3</v>
      </c>
      <c r="L13" s="1">
        <v>109644.37333333334</v>
      </c>
      <c r="M13" s="1">
        <v>-14355.626666666663</v>
      </c>
      <c r="N13" s="5">
        <v>-14000</v>
      </c>
    </row>
    <row r="14" spans="1:16" x14ac:dyDescent="0.25">
      <c r="A14">
        <v>39</v>
      </c>
      <c r="B14">
        <v>2440</v>
      </c>
      <c r="C14">
        <v>3490</v>
      </c>
      <c r="D14" t="s">
        <v>41</v>
      </c>
      <c r="E14" s="1">
        <v>33137.54</v>
      </c>
      <c r="F14" s="1">
        <v>66500</v>
      </c>
      <c r="G14" s="1">
        <v>0</v>
      </c>
      <c r="H14" s="1">
        <v>66500</v>
      </c>
      <c r="I14" s="1">
        <v>34570.81</v>
      </c>
      <c r="J14" s="1">
        <v>31929.19</v>
      </c>
      <c r="K14" s="1">
        <v>52</v>
      </c>
      <c r="L14" s="1">
        <v>46094.41333333333</v>
      </c>
      <c r="M14" s="1">
        <v>-20405.58666666667</v>
      </c>
      <c r="N14" s="5">
        <v>-10000</v>
      </c>
    </row>
    <row r="15" spans="1:16" x14ac:dyDescent="0.25">
      <c r="A15">
        <v>39</v>
      </c>
      <c r="B15">
        <v>2473</v>
      </c>
      <c r="C15">
        <v>3710</v>
      </c>
      <c r="D15" t="s">
        <v>30</v>
      </c>
      <c r="E15" s="1">
        <v>39999.629999999997</v>
      </c>
      <c r="F15" s="1">
        <v>50000</v>
      </c>
      <c r="G15" s="1">
        <v>0</v>
      </c>
      <c r="H15" s="1">
        <v>50000</v>
      </c>
      <c r="I15" s="1">
        <v>19594.73</v>
      </c>
      <c r="J15" s="1">
        <v>30405.27</v>
      </c>
      <c r="K15" s="1">
        <v>39.200000000000003</v>
      </c>
      <c r="L15" s="1">
        <v>26126.306666666667</v>
      </c>
      <c r="M15" s="1">
        <v>-23873.693333333333</v>
      </c>
      <c r="N15" s="5">
        <v>-10000</v>
      </c>
    </row>
    <row r="16" spans="1:16" x14ac:dyDescent="0.25">
      <c r="A16">
        <v>57</v>
      </c>
      <c r="B16">
        <v>4005</v>
      </c>
      <c r="C16">
        <v>3792</v>
      </c>
      <c r="D16" t="s">
        <v>32</v>
      </c>
      <c r="E16" s="1">
        <v>0</v>
      </c>
      <c r="F16" s="1">
        <v>0</v>
      </c>
      <c r="G16" s="1">
        <v>0</v>
      </c>
      <c r="H16" s="1">
        <v>0</v>
      </c>
      <c r="I16" s="1">
        <v>28348.27</v>
      </c>
      <c r="J16" s="1">
        <v>-28348.27</v>
      </c>
      <c r="K16" s="1">
        <v>0</v>
      </c>
      <c r="L16" s="1">
        <v>37797.693333333336</v>
      </c>
      <c r="M16" s="1">
        <v>37797.693333333336</v>
      </c>
      <c r="N16" s="5">
        <v>10000</v>
      </c>
    </row>
    <row r="17" spans="1:14" x14ac:dyDescent="0.25">
      <c r="A17">
        <v>61</v>
      </c>
      <c r="B17">
        <v>4460</v>
      </c>
      <c r="C17">
        <v>3040</v>
      </c>
      <c r="D17" t="s">
        <v>55</v>
      </c>
      <c r="E17" s="1">
        <v>793849.15</v>
      </c>
      <c r="F17" s="1">
        <v>950000</v>
      </c>
      <c r="G17" s="1">
        <v>0</v>
      </c>
      <c r="H17" s="1">
        <v>950000</v>
      </c>
      <c r="I17" s="1">
        <v>566455.12</v>
      </c>
      <c r="J17" s="1">
        <v>383544.88</v>
      </c>
      <c r="K17" s="1">
        <v>59.6</v>
      </c>
      <c r="L17" s="1">
        <v>755273.49333333329</v>
      </c>
      <c r="M17" s="1">
        <v>-194726.50666666671</v>
      </c>
      <c r="N17" s="5">
        <v>-90000</v>
      </c>
    </row>
    <row r="18" spans="1:14" x14ac:dyDescent="0.25">
      <c r="A18">
        <v>68</v>
      </c>
      <c r="B18">
        <v>4700</v>
      </c>
      <c r="C18">
        <v>3570</v>
      </c>
      <c r="D18" t="s">
        <v>56</v>
      </c>
      <c r="E18" s="1">
        <v>2657</v>
      </c>
      <c r="F18" s="1">
        <v>4000</v>
      </c>
      <c r="G18" s="1">
        <v>0</v>
      </c>
      <c r="H18" s="1">
        <v>4000</v>
      </c>
      <c r="I18" s="1">
        <v>6029</v>
      </c>
      <c r="J18" s="1">
        <v>-2029</v>
      </c>
      <c r="K18" s="1">
        <v>150.69999999999999</v>
      </c>
      <c r="L18" s="1">
        <v>8038.666666666667</v>
      </c>
      <c r="M18" s="1">
        <v>4038.666666666667</v>
      </c>
      <c r="N18" s="5">
        <v>3000</v>
      </c>
    </row>
    <row r="19" spans="1:14" x14ac:dyDescent="0.25">
      <c r="A19">
        <v>68</v>
      </c>
      <c r="B19">
        <v>4700</v>
      </c>
      <c r="C19">
        <v>3580</v>
      </c>
      <c r="D19" t="s">
        <v>57</v>
      </c>
      <c r="E19" s="1">
        <v>990</v>
      </c>
      <c r="F19" s="1">
        <v>2000</v>
      </c>
      <c r="G19" s="1">
        <v>0</v>
      </c>
      <c r="H19" s="1">
        <v>2000</v>
      </c>
      <c r="I19" s="1">
        <v>4401</v>
      </c>
      <c r="J19" s="1">
        <v>-2401</v>
      </c>
      <c r="K19" s="1">
        <v>220.1</v>
      </c>
      <c r="L19" s="1">
        <v>5868</v>
      </c>
      <c r="M19" s="1">
        <v>3868</v>
      </c>
      <c r="N19" s="5">
        <v>3000</v>
      </c>
    </row>
    <row r="20" spans="1:14" ht="13.8" thickBot="1" x14ac:dyDescent="0.3">
      <c r="A20">
        <v>69</v>
      </c>
      <c r="B20">
        <v>4710</v>
      </c>
      <c r="C20">
        <v>3581</v>
      </c>
      <c r="D20" t="s">
        <v>43</v>
      </c>
      <c r="E20" s="1">
        <v>145118.64000000001</v>
      </c>
      <c r="F20" s="1">
        <v>63000</v>
      </c>
      <c r="G20" s="1">
        <v>0</v>
      </c>
      <c r="H20" s="1">
        <v>63000</v>
      </c>
      <c r="I20" s="1">
        <v>95900.5</v>
      </c>
      <c r="J20" s="1">
        <v>-32900.5</v>
      </c>
      <c r="K20" s="1">
        <v>152.19999999999999</v>
      </c>
      <c r="L20" s="1">
        <v>127867.33333333333</v>
      </c>
      <c r="M20" s="1">
        <v>64867.333333333328</v>
      </c>
      <c r="N20" s="6">
        <v>55000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C017-C5E8-4B52-AC75-02C39783172D}">
  <dimension ref="A1:N70"/>
  <sheetViews>
    <sheetView tabSelected="1" workbookViewId="0">
      <selection activeCell="T16" sqref="T16"/>
    </sheetView>
  </sheetViews>
  <sheetFormatPr defaultRowHeight="13.2" x14ac:dyDescent="0.25"/>
  <cols>
    <col min="1" max="1" width="9.44140625" customWidth="1"/>
    <col min="4" max="4" width="19" customWidth="1"/>
    <col min="5" max="5" width="10.33203125" customWidth="1"/>
    <col min="6" max="7" width="0" hidden="1" customWidth="1"/>
    <col min="8" max="8" width="10" customWidth="1"/>
    <col min="9" max="9" width="11.33203125" customWidth="1"/>
    <col min="10" max="10" width="15.88671875" customWidth="1"/>
    <col min="11" max="11" width="10.88671875" customWidth="1"/>
    <col min="12" max="12" width="15.44140625" customWidth="1"/>
    <col min="13" max="14" width="15.5546875" customWidth="1"/>
    <col min="17" max="17" width="11.33203125" bestFit="1" customWidth="1"/>
  </cols>
  <sheetData>
    <row r="1" spans="1:14" x14ac:dyDescent="0.25">
      <c r="A1" t="s">
        <v>44</v>
      </c>
      <c r="B1" t="s">
        <v>45</v>
      </c>
      <c r="C1" t="s">
        <v>46</v>
      </c>
      <c r="D1" t="s">
        <v>47</v>
      </c>
      <c r="E1" t="s">
        <v>0</v>
      </c>
      <c r="F1" t="s">
        <v>1</v>
      </c>
      <c r="G1" t="s">
        <v>2</v>
      </c>
      <c r="H1" t="s">
        <v>3</v>
      </c>
      <c r="I1" s="3" t="s">
        <v>50</v>
      </c>
      <c r="J1" t="s">
        <v>48</v>
      </c>
      <c r="K1" t="s">
        <v>49</v>
      </c>
      <c r="L1" t="s">
        <v>51</v>
      </c>
      <c r="M1" t="s">
        <v>52</v>
      </c>
      <c r="N1" s="4" t="s">
        <v>53</v>
      </c>
    </row>
    <row r="2" spans="1:14" x14ac:dyDescent="0.25">
      <c r="A2">
        <v>10</v>
      </c>
      <c r="B2">
        <v>1020</v>
      </c>
      <c r="C2">
        <v>4008</v>
      </c>
      <c r="D2" t="s">
        <v>5</v>
      </c>
      <c r="E2" s="1">
        <v>0</v>
      </c>
      <c r="F2" s="1">
        <v>-3168</v>
      </c>
      <c r="G2" s="1">
        <v>0</v>
      </c>
      <c r="H2" s="1">
        <v>-3168</v>
      </c>
      <c r="I2" s="1">
        <v>-5714.36</v>
      </c>
      <c r="J2" s="1">
        <v>2546.36</v>
      </c>
      <c r="K2" s="1">
        <v>180.4</v>
      </c>
      <c r="L2" s="1">
        <v>-5714.36</v>
      </c>
      <c r="M2" s="1">
        <v>-2546.3599999999997</v>
      </c>
      <c r="N2" s="5">
        <v>2500</v>
      </c>
    </row>
    <row r="3" spans="1:14" x14ac:dyDescent="0.25">
      <c r="A3">
        <v>10</v>
      </c>
      <c r="B3">
        <v>1020</v>
      </c>
      <c r="C3">
        <v>4051</v>
      </c>
      <c r="D3" t="s">
        <v>6</v>
      </c>
      <c r="E3" s="1">
        <v>0</v>
      </c>
      <c r="F3" s="1">
        <v>-3168</v>
      </c>
      <c r="G3" s="1">
        <v>0</v>
      </c>
      <c r="H3" s="1">
        <v>-3168</v>
      </c>
      <c r="I3" s="1">
        <v>-5555.93</v>
      </c>
      <c r="J3" s="1">
        <v>2387.9299999999998</v>
      </c>
      <c r="K3" s="1">
        <v>175.4</v>
      </c>
      <c r="L3" s="1">
        <v>-5555.93</v>
      </c>
      <c r="M3" s="1">
        <v>-2387.9300000000003</v>
      </c>
      <c r="N3" s="5">
        <v>2500</v>
      </c>
    </row>
    <row r="4" spans="1:14" x14ac:dyDescent="0.25">
      <c r="A4">
        <v>10</v>
      </c>
      <c r="B4">
        <v>1020</v>
      </c>
      <c r="C4">
        <v>4061</v>
      </c>
      <c r="D4" t="s">
        <v>7</v>
      </c>
      <c r="E4" s="1">
        <v>0</v>
      </c>
      <c r="F4" s="1">
        <v>-3696</v>
      </c>
      <c r="G4" s="1">
        <v>0</v>
      </c>
      <c r="H4" s="1">
        <v>-3696</v>
      </c>
      <c r="I4" s="1">
        <v>-2072.2399999999998</v>
      </c>
      <c r="J4" s="1">
        <v>-1623.76</v>
      </c>
      <c r="K4" s="1">
        <v>56.1</v>
      </c>
      <c r="L4" s="1">
        <v>-2072.2399999999998</v>
      </c>
      <c r="M4" s="1">
        <v>1623.7600000000002</v>
      </c>
      <c r="N4" s="5">
        <v>2000</v>
      </c>
    </row>
    <row r="5" spans="1:14" x14ac:dyDescent="0.25">
      <c r="A5">
        <v>10</v>
      </c>
      <c r="B5">
        <v>1020</v>
      </c>
      <c r="C5">
        <v>5104</v>
      </c>
      <c r="D5" t="s">
        <v>11</v>
      </c>
      <c r="E5" s="1">
        <v>0</v>
      </c>
      <c r="F5" s="1">
        <v>-1500</v>
      </c>
      <c r="G5" s="1">
        <v>0</v>
      </c>
      <c r="H5" s="1">
        <v>-1500</v>
      </c>
      <c r="I5" s="1">
        <v>-4358.54</v>
      </c>
      <c r="J5" s="1">
        <v>2858.54</v>
      </c>
      <c r="K5" s="1">
        <v>290.60000000000002</v>
      </c>
      <c r="L5" s="1">
        <v>-4358.54</v>
      </c>
      <c r="M5" s="1">
        <v>-2858.54</v>
      </c>
      <c r="N5" s="5">
        <v>3000</v>
      </c>
    </row>
    <row r="6" spans="1:14" x14ac:dyDescent="0.25">
      <c r="A6">
        <v>14</v>
      </c>
      <c r="B6">
        <v>1050</v>
      </c>
      <c r="C6">
        <v>5102</v>
      </c>
      <c r="D6" t="s">
        <v>15</v>
      </c>
      <c r="E6" s="1">
        <v>-18114.099999999999</v>
      </c>
      <c r="F6" s="1">
        <v>-18000</v>
      </c>
      <c r="G6" s="1">
        <v>0</v>
      </c>
      <c r="H6" s="1">
        <v>-18000</v>
      </c>
      <c r="I6" s="1">
        <v>-14751.4</v>
      </c>
      <c r="J6" s="1">
        <v>-3248.6</v>
      </c>
      <c r="K6" s="1">
        <v>82</v>
      </c>
      <c r="L6" s="1">
        <v>-19668.533333333333</v>
      </c>
      <c r="M6" s="1">
        <v>-1668.5333333333328</v>
      </c>
      <c r="N6" s="5">
        <v>-3000</v>
      </c>
    </row>
    <row r="7" spans="1:14" x14ac:dyDescent="0.25">
      <c r="A7">
        <v>19</v>
      </c>
      <c r="B7">
        <v>1227</v>
      </c>
      <c r="C7">
        <v>4001</v>
      </c>
      <c r="D7" t="s">
        <v>18</v>
      </c>
      <c r="E7" s="1">
        <v>-25337.61</v>
      </c>
      <c r="F7" s="1">
        <v>-26391</v>
      </c>
      <c r="G7" s="1">
        <v>0</v>
      </c>
      <c r="H7" s="1">
        <v>-26391</v>
      </c>
      <c r="I7" s="1">
        <v>-17670.62</v>
      </c>
      <c r="J7" s="1">
        <v>-8720.3799999999992</v>
      </c>
      <c r="K7" s="1">
        <v>67</v>
      </c>
      <c r="L7" s="1">
        <v>-23560.826666666664</v>
      </c>
      <c r="M7" s="1">
        <v>2830.1733333333359</v>
      </c>
      <c r="N7" s="5">
        <v>-5000</v>
      </c>
    </row>
    <row r="8" spans="1:14" x14ac:dyDescent="0.25">
      <c r="A8">
        <v>19</v>
      </c>
      <c r="B8">
        <v>1227</v>
      </c>
      <c r="C8">
        <v>4101</v>
      </c>
      <c r="D8" t="s">
        <v>9</v>
      </c>
      <c r="E8" s="1">
        <v>-4798.4799999999996</v>
      </c>
      <c r="F8" s="1">
        <v>-6523</v>
      </c>
      <c r="G8" s="1">
        <v>0</v>
      </c>
      <c r="H8" s="1">
        <v>-6523</v>
      </c>
      <c r="I8" s="1">
        <v>-3263.85</v>
      </c>
      <c r="J8" s="1">
        <v>-3259.31</v>
      </c>
      <c r="K8" s="1">
        <v>50</v>
      </c>
      <c r="L8" s="1">
        <v>-4351.8</v>
      </c>
      <c r="M8" s="1">
        <v>2171.1999999999998</v>
      </c>
      <c r="N8" s="5">
        <v>-2000</v>
      </c>
    </row>
    <row r="9" spans="1:14" x14ac:dyDescent="0.25">
      <c r="A9">
        <v>19</v>
      </c>
      <c r="B9">
        <v>1228</v>
      </c>
      <c r="C9">
        <v>4001</v>
      </c>
      <c r="D9" t="s">
        <v>18</v>
      </c>
      <c r="E9" s="1">
        <v>-44118.41</v>
      </c>
      <c r="F9" s="1">
        <v>-26391</v>
      </c>
      <c r="G9" s="1">
        <v>0</v>
      </c>
      <c r="H9" s="1">
        <v>-26391</v>
      </c>
      <c r="I9" s="1">
        <v>-17670.46</v>
      </c>
      <c r="J9" s="1">
        <v>-8720.5400000000009</v>
      </c>
      <c r="K9" s="1">
        <v>67</v>
      </c>
      <c r="L9" s="1">
        <v>-23560.613333333331</v>
      </c>
      <c r="M9" s="1">
        <v>2830.386666666669</v>
      </c>
      <c r="N9" s="5">
        <v>-5000</v>
      </c>
    </row>
    <row r="10" spans="1:14" x14ac:dyDescent="0.25">
      <c r="A10">
        <v>19</v>
      </c>
      <c r="B10">
        <v>1227</v>
      </c>
      <c r="C10">
        <v>4008</v>
      </c>
      <c r="D10" t="s">
        <v>5</v>
      </c>
      <c r="E10" s="1">
        <v>-123.89</v>
      </c>
      <c r="F10" s="1">
        <v>-8834</v>
      </c>
      <c r="G10" s="1">
        <v>0</v>
      </c>
      <c r="H10" s="1">
        <v>-8834</v>
      </c>
      <c r="I10" s="1">
        <v>-311.08999999999997</v>
      </c>
      <c r="J10" s="1">
        <v>-8522.91</v>
      </c>
      <c r="K10" s="1">
        <v>3.5</v>
      </c>
      <c r="L10" s="1">
        <f>Taulukko1[[#This Row],[1-9/2025]]/0.75</f>
        <v>-414.78666666666663</v>
      </c>
      <c r="M10" s="1">
        <f>Taulukko1[[#This Row],[TA+ lisä]]-Taulukko1[[#This Row],[Ennuste 2025]]</f>
        <v>-8419.2133333333331</v>
      </c>
      <c r="N10" s="5">
        <v>-6000</v>
      </c>
    </row>
    <row r="11" spans="1:14" x14ac:dyDescent="0.25">
      <c r="A11">
        <v>21</v>
      </c>
      <c r="B11">
        <v>1400</v>
      </c>
      <c r="C11">
        <v>5104</v>
      </c>
      <c r="D11" t="s">
        <v>11</v>
      </c>
      <c r="E11" s="1">
        <v>-61360.4</v>
      </c>
      <c r="F11" s="1">
        <v>-42000</v>
      </c>
      <c r="G11" s="1">
        <v>0</v>
      </c>
      <c r="H11" s="1">
        <v>-42000</v>
      </c>
      <c r="I11" s="1">
        <v>-6437.47</v>
      </c>
      <c r="J11" s="1">
        <v>-35562.53</v>
      </c>
      <c r="K11" s="1">
        <v>15.3</v>
      </c>
      <c r="L11" s="1">
        <v>-8583.2933333333331</v>
      </c>
      <c r="M11" s="1">
        <v>33416.706666666665</v>
      </c>
      <c r="N11" s="5">
        <v>-14000</v>
      </c>
    </row>
    <row r="12" spans="1:14" x14ac:dyDescent="0.25">
      <c r="A12">
        <v>21</v>
      </c>
      <c r="B12">
        <v>1400</v>
      </c>
      <c r="C12">
        <v>5141</v>
      </c>
      <c r="D12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5">
        <v>-4000</v>
      </c>
    </row>
    <row r="13" spans="1:14" x14ac:dyDescent="0.25">
      <c r="A13">
        <v>21</v>
      </c>
      <c r="B13">
        <v>1400</v>
      </c>
      <c r="C13">
        <v>6001</v>
      </c>
      <c r="D13" t="s">
        <v>29</v>
      </c>
      <c r="E13" s="1">
        <v>-32196.19</v>
      </c>
      <c r="F13" s="1">
        <v>-26000</v>
      </c>
      <c r="G13" s="1">
        <v>0</v>
      </c>
      <c r="H13" s="1">
        <v>-26000</v>
      </c>
      <c r="I13" s="1">
        <v>-9800</v>
      </c>
      <c r="J13" s="1">
        <v>-16200</v>
      </c>
      <c r="K13" s="1">
        <v>37.700000000000003</v>
      </c>
      <c r="L13" s="1">
        <v>-13066.666666666666</v>
      </c>
      <c r="M13" s="1">
        <v>12933.333333333334</v>
      </c>
      <c r="N13" s="5">
        <v>-4000</v>
      </c>
    </row>
    <row r="14" spans="1:14" x14ac:dyDescent="0.25">
      <c r="A14">
        <v>22</v>
      </c>
      <c r="B14">
        <v>1450</v>
      </c>
      <c r="C14">
        <v>5102</v>
      </c>
      <c r="D14" t="s">
        <v>15</v>
      </c>
      <c r="E14" s="1">
        <v>-5527.9</v>
      </c>
      <c r="F14" s="1">
        <v>-50000</v>
      </c>
      <c r="G14" s="1">
        <v>0</v>
      </c>
      <c r="H14" s="1">
        <v>-50000</v>
      </c>
      <c r="I14" s="1">
        <v>-19485.23</v>
      </c>
      <c r="J14" s="1">
        <v>-30514.77</v>
      </c>
      <c r="K14" s="1">
        <v>39</v>
      </c>
      <c r="L14" s="1">
        <v>-25980.306666666667</v>
      </c>
      <c r="M14" s="1">
        <v>24019.693333333333</v>
      </c>
      <c r="N14" s="7">
        <v>-25000</v>
      </c>
    </row>
    <row r="15" spans="1:14" x14ac:dyDescent="0.25">
      <c r="A15">
        <v>27</v>
      </c>
      <c r="B15">
        <v>2008</v>
      </c>
      <c r="C15">
        <v>6005</v>
      </c>
      <c r="D15" t="s">
        <v>38</v>
      </c>
      <c r="E15" s="1">
        <v>-218240.85</v>
      </c>
      <c r="F15" s="1">
        <v>-280000</v>
      </c>
      <c r="G15" s="1">
        <v>0</v>
      </c>
      <c r="H15" s="1">
        <v>-280000</v>
      </c>
      <c r="I15" s="1">
        <v>-158648.71</v>
      </c>
      <c r="J15" s="1">
        <v>-121351.29</v>
      </c>
      <c r="K15" s="1">
        <v>56.7</v>
      </c>
      <c r="L15" s="1"/>
      <c r="M15" s="1"/>
      <c r="N15" s="5">
        <v>-53000</v>
      </c>
    </row>
    <row r="16" spans="1:14" x14ac:dyDescent="0.25">
      <c r="A16">
        <v>27</v>
      </c>
      <c r="B16">
        <v>2021</v>
      </c>
      <c r="C16">
        <v>5040</v>
      </c>
      <c r="D16" t="s">
        <v>37</v>
      </c>
      <c r="E16" s="1">
        <v>-210641.37</v>
      </c>
      <c r="F16" s="1">
        <v>-320000</v>
      </c>
      <c r="G16" s="1">
        <v>0</v>
      </c>
      <c r="H16" s="1">
        <v>-320000</v>
      </c>
      <c r="I16" s="1">
        <v>13049.94</v>
      </c>
      <c r="J16" s="1">
        <v>-333049.94</v>
      </c>
      <c r="K16" s="1">
        <v>-4.0999999999999996</v>
      </c>
      <c r="L16" s="1">
        <v>17399.920000000002</v>
      </c>
      <c r="M16" s="1">
        <v>337399.92</v>
      </c>
      <c r="N16" s="5">
        <v>-320000</v>
      </c>
    </row>
    <row r="17" spans="1:14" x14ac:dyDescent="0.25">
      <c r="A17">
        <v>35</v>
      </c>
      <c r="B17">
        <v>2300</v>
      </c>
      <c r="C17">
        <v>4002</v>
      </c>
      <c r="D17" t="s">
        <v>19</v>
      </c>
      <c r="E17" s="1">
        <v>-134427.89000000001</v>
      </c>
      <c r="F17" s="1">
        <v>-142169</v>
      </c>
      <c r="G17" s="1">
        <v>0</v>
      </c>
      <c r="H17" s="1">
        <v>-142169</v>
      </c>
      <c r="I17" s="1">
        <v>-93774.9</v>
      </c>
      <c r="J17" s="1">
        <v>-48394.1</v>
      </c>
      <c r="K17" s="1">
        <v>66</v>
      </c>
      <c r="L17" s="1">
        <v>-125033.2</v>
      </c>
      <c r="M17" s="1">
        <v>17135.800000000003</v>
      </c>
      <c r="N17" s="5">
        <v>-24000</v>
      </c>
    </row>
    <row r="18" spans="1:14" x14ac:dyDescent="0.25">
      <c r="A18">
        <v>35</v>
      </c>
      <c r="B18">
        <v>2300</v>
      </c>
      <c r="C18">
        <v>4051</v>
      </c>
      <c r="D18" t="s">
        <v>6</v>
      </c>
      <c r="E18" s="1">
        <v>-1811.71</v>
      </c>
      <c r="F18" s="1">
        <v>-3168</v>
      </c>
      <c r="G18" s="1">
        <v>0</v>
      </c>
      <c r="H18" s="1">
        <v>-3168</v>
      </c>
      <c r="I18" s="1">
        <v>-1143.6199999999999</v>
      </c>
      <c r="J18" s="1">
        <v>-2024.38</v>
      </c>
      <c r="K18" s="1">
        <v>36.1</v>
      </c>
      <c r="L18" s="1">
        <v>-1524.8266666666666</v>
      </c>
      <c r="M18" s="1">
        <v>1643.1733333333334</v>
      </c>
      <c r="N18" s="5">
        <v>-2000</v>
      </c>
    </row>
    <row r="19" spans="1:14" x14ac:dyDescent="0.25">
      <c r="A19">
        <v>35</v>
      </c>
      <c r="B19">
        <v>2300</v>
      </c>
      <c r="C19">
        <v>4092</v>
      </c>
      <c r="D19" t="s">
        <v>8</v>
      </c>
      <c r="E19" s="1">
        <v>-4918.1400000000003</v>
      </c>
      <c r="F19" s="1">
        <v>-6661</v>
      </c>
      <c r="G19" s="1">
        <v>0</v>
      </c>
      <c r="H19" s="1">
        <v>-6661</v>
      </c>
      <c r="I19" s="1">
        <v>-3567.72</v>
      </c>
      <c r="J19" s="1">
        <v>-3092.79</v>
      </c>
      <c r="K19" s="1">
        <v>53.6</v>
      </c>
      <c r="L19" s="1">
        <v>-4756.96</v>
      </c>
      <c r="M19" s="1">
        <v>1904.04</v>
      </c>
      <c r="N19" s="5">
        <v>-3000</v>
      </c>
    </row>
    <row r="20" spans="1:14" x14ac:dyDescent="0.25">
      <c r="A20">
        <v>35</v>
      </c>
      <c r="B20">
        <v>2300</v>
      </c>
      <c r="C20">
        <v>4101</v>
      </c>
      <c r="D20" t="s">
        <v>9</v>
      </c>
      <c r="E20" s="1">
        <v>-30426.5</v>
      </c>
      <c r="F20" s="1">
        <v>-34884</v>
      </c>
      <c r="G20" s="1">
        <v>0</v>
      </c>
      <c r="H20" s="1">
        <v>-34884</v>
      </c>
      <c r="I20" s="1">
        <v>-23158.16</v>
      </c>
      <c r="J20" s="1">
        <v>-11726.27</v>
      </c>
      <c r="K20" s="1">
        <v>66.400000000000006</v>
      </c>
      <c r="L20" s="1">
        <v>-30877.546666666665</v>
      </c>
      <c r="M20" s="1">
        <v>4006.4533333333347</v>
      </c>
      <c r="N20" s="5">
        <v>-4000</v>
      </c>
    </row>
    <row r="21" spans="1:14" x14ac:dyDescent="0.25">
      <c r="A21">
        <v>35</v>
      </c>
      <c r="B21">
        <v>2300</v>
      </c>
      <c r="C21">
        <v>5135</v>
      </c>
      <c r="D21" t="s">
        <v>20</v>
      </c>
      <c r="E21" s="1">
        <v>-3907.4</v>
      </c>
      <c r="F21" s="1">
        <v>-4581</v>
      </c>
      <c r="G21" s="1">
        <v>0</v>
      </c>
      <c r="H21" s="1">
        <v>-4581</v>
      </c>
      <c r="I21" s="1">
        <v>-2132.23</v>
      </c>
      <c r="J21" s="1">
        <v>-2448.7600000000002</v>
      </c>
      <c r="K21" s="1">
        <v>46.5</v>
      </c>
      <c r="L21" s="1">
        <v>-2842.9733333333334</v>
      </c>
      <c r="M21" s="1">
        <v>1738.0266666666666</v>
      </c>
      <c r="N21" s="5">
        <v>-2000</v>
      </c>
    </row>
    <row r="22" spans="1:14" x14ac:dyDescent="0.25">
      <c r="A22">
        <v>35</v>
      </c>
      <c r="B22">
        <v>2300</v>
      </c>
      <c r="C22">
        <v>5200</v>
      </c>
      <c r="D22" t="s">
        <v>22</v>
      </c>
      <c r="E22" s="1">
        <v>-4579</v>
      </c>
      <c r="F22" s="1">
        <v>-7000</v>
      </c>
      <c r="G22" s="1">
        <v>0</v>
      </c>
      <c r="H22" s="1">
        <v>-7000</v>
      </c>
      <c r="I22" s="1">
        <v>-4572</v>
      </c>
      <c r="J22" s="1">
        <v>-2428</v>
      </c>
      <c r="K22" s="1">
        <v>65.3</v>
      </c>
      <c r="L22" s="1">
        <v>-6096</v>
      </c>
      <c r="M22" s="1">
        <v>904</v>
      </c>
      <c r="N22" s="5">
        <v>-1000</v>
      </c>
    </row>
    <row r="23" spans="1:14" x14ac:dyDescent="0.25">
      <c r="A23">
        <v>35</v>
      </c>
      <c r="B23">
        <v>2300</v>
      </c>
      <c r="C23">
        <v>5408</v>
      </c>
      <c r="D23" t="s">
        <v>40</v>
      </c>
      <c r="E23" s="1">
        <v>-8245.4699999999993</v>
      </c>
      <c r="F23" s="1">
        <v>-7000</v>
      </c>
      <c r="G23" s="1">
        <v>0</v>
      </c>
      <c r="H23" s="1">
        <v>-7000</v>
      </c>
      <c r="I23" s="1">
        <v>-2984.31</v>
      </c>
      <c r="J23" s="1">
        <v>-4015.69</v>
      </c>
      <c r="K23" s="1">
        <v>42.6</v>
      </c>
      <c r="L23" s="1">
        <v>-3979.08</v>
      </c>
      <c r="M23" s="1">
        <v>3020.92</v>
      </c>
      <c r="N23" s="5">
        <v>-2000</v>
      </c>
    </row>
    <row r="24" spans="1:14" x14ac:dyDescent="0.25">
      <c r="A24">
        <v>35</v>
      </c>
      <c r="B24">
        <v>2300</v>
      </c>
      <c r="C24">
        <v>6130</v>
      </c>
      <c r="D24" t="s">
        <v>24</v>
      </c>
      <c r="E24" s="1">
        <v>-7738.79</v>
      </c>
      <c r="F24" s="1">
        <v>-10000</v>
      </c>
      <c r="G24" s="1">
        <v>0</v>
      </c>
      <c r="H24" s="1">
        <v>-10000</v>
      </c>
      <c r="I24" s="1">
        <v>-5083.83</v>
      </c>
      <c r="J24" s="1">
        <v>-4916.17</v>
      </c>
      <c r="K24" s="1">
        <v>50.8</v>
      </c>
      <c r="L24" s="1">
        <v>-6778.44</v>
      </c>
      <c r="M24" s="1">
        <v>3221.5600000000004</v>
      </c>
      <c r="N24" s="5">
        <v>-4000</v>
      </c>
    </row>
    <row r="25" spans="1:14" x14ac:dyDescent="0.25">
      <c r="A25">
        <v>35</v>
      </c>
      <c r="B25">
        <v>2300</v>
      </c>
      <c r="C25">
        <v>6170</v>
      </c>
      <c r="D25" t="s">
        <v>25</v>
      </c>
      <c r="E25" s="1">
        <v>-7709.57</v>
      </c>
      <c r="F25" s="1">
        <v>-10000</v>
      </c>
      <c r="G25" s="1">
        <v>0</v>
      </c>
      <c r="H25" s="1">
        <v>-10000</v>
      </c>
      <c r="I25" s="1">
        <v>-6370.11</v>
      </c>
      <c r="J25" s="1">
        <v>-3629.89</v>
      </c>
      <c r="K25" s="1">
        <v>63.7</v>
      </c>
      <c r="L25" s="1">
        <v>-8493.48</v>
      </c>
      <c r="M25" s="1">
        <v>1506.5200000000004</v>
      </c>
      <c r="N25" s="5">
        <v>-2000</v>
      </c>
    </row>
    <row r="26" spans="1:14" x14ac:dyDescent="0.25">
      <c r="A26">
        <v>35</v>
      </c>
      <c r="B26">
        <v>2310</v>
      </c>
      <c r="C26">
        <v>5312</v>
      </c>
      <c r="D26" t="s">
        <v>36</v>
      </c>
      <c r="E26" s="1">
        <v>-5199.2700000000004</v>
      </c>
      <c r="F26" s="1">
        <v>-8000</v>
      </c>
      <c r="G26" s="1">
        <v>0</v>
      </c>
      <c r="H26" s="1">
        <v>-8000</v>
      </c>
      <c r="I26" s="1">
        <v>-2661.69</v>
      </c>
      <c r="J26" s="1">
        <v>-5338.31</v>
      </c>
      <c r="K26" s="1">
        <v>33.299999999999997</v>
      </c>
      <c r="L26" s="1">
        <v>-3548.92</v>
      </c>
      <c r="M26" s="1">
        <v>4451.08</v>
      </c>
      <c r="N26" s="5">
        <v>-5000</v>
      </c>
    </row>
    <row r="27" spans="1:14" x14ac:dyDescent="0.25">
      <c r="A27">
        <v>35</v>
      </c>
      <c r="B27">
        <v>2315</v>
      </c>
      <c r="C27">
        <v>4002</v>
      </c>
      <c r="D27" t="s">
        <v>19</v>
      </c>
      <c r="E27" s="1">
        <v>0</v>
      </c>
      <c r="F27" s="1">
        <v>0</v>
      </c>
      <c r="G27" s="1">
        <v>-58000</v>
      </c>
      <c r="H27" s="1">
        <v>-58000</v>
      </c>
      <c r="I27" s="1">
        <v>-33380.67</v>
      </c>
      <c r="J27" s="1">
        <v>-24619.33</v>
      </c>
      <c r="K27" s="1">
        <v>57.6</v>
      </c>
      <c r="L27" s="1">
        <v>-44507.56</v>
      </c>
      <c r="M27" s="1">
        <v>13492.440000000002</v>
      </c>
      <c r="N27" s="5">
        <v>-6000</v>
      </c>
    </row>
    <row r="28" spans="1:14" x14ac:dyDescent="0.25">
      <c r="A28">
        <v>35</v>
      </c>
      <c r="B28">
        <v>2315</v>
      </c>
      <c r="C28">
        <v>4101</v>
      </c>
      <c r="D28" t="s">
        <v>9</v>
      </c>
      <c r="E28" s="1">
        <v>0</v>
      </c>
      <c r="F28" s="1">
        <v>0</v>
      </c>
      <c r="G28" s="1">
        <v>-10500</v>
      </c>
      <c r="H28" s="1">
        <v>-10500</v>
      </c>
      <c r="I28" s="1">
        <v>-5359.15</v>
      </c>
      <c r="J28" s="1">
        <v>-5140.8500000000004</v>
      </c>
      <c r="K28" s="1">
        <v>51</v>
      </c>
      <c r="L28" s="1">
        <v>-7145.5333333333328</v>
      </c>
      <c r="M28" s="1">
        <v>3354.4666666666672</v>
      </c>
      <c r="N28" s="5">
        <v>-2000</v>
      </c>
    </row>
    <row r="29" spans="1:14" x14ac:dyDescent="0.25">
      <c r="A29">
        <v>38</v>
      </c>
      <c r="B29">
        <v>2400</v>
      </c>
      <c r="C29">
        <v>4001</v>
      </c>
      <c r="D29" t="s">
        <v>18</v>
      </c>
      <c r="E29" s="1">
        <v>-46374.89</v>
      </c>
      <c r="F29" s="1">
        <v>-48160</v>
      </c>
      <c r="G29" s="1">
        <v>0</v>
      </c>
      <c r="H29" s="1">
        <v>-48160</v>
      </c>
      <c r="I29" s="1">
        <v>0</v>
      </c>
      <c r="J29" s="1">
        <v>-48160</v>
      </c>
      <c r="K29" s="1">
        <v>0</v>
      </c>
      <c r="L29" s="1"/>
      <c r="M29" s="1"/>
      <c r="N29" s="5">
        <v>-48000</v>
      </c>
    </row>
    <row r="30" spans="1:14" x14ac:dyDescent="0.25">
      <c r="A30">
        <v>38</v>
      </c>
      <c r="B30">
        <v>2400</v>
      </c>
      <c r="C30">
        <v>4101</v>
      </c>
      <c r="D30" t="s">
        <v>9</v>
      </c>
      <c r="E30" s="1">
        <v>-9663.84</v>
      </c>
      <c r="F30" s="1">
        <v>-8284</v>
      </c>
      <c r="G30" s="1">
        <v>0</v>
      </c>
      <c r="H30" s="1">
        <v>-8284</v>
      </c>
      <c r="I30" s="1">
        <v>-1860.04</v>
      </c>
      <c r="J30" s="1">
        <v>-6423.93</v>
      </c>
      <c r="K30" s="1">
        <v>22.5</v>
      </c>
      <c r="L30" s="1">
        <v>-2480.0533333333333</v>
      </c>
      <c r="M30" s="1">
        <v>5803.9466666666667</v>
      </c>
      <c r="N30" s="5">
        <v>-6000</v>
      </c>
    </row>
    <row r="31" spans="1:14" x14ac:dyDescent="0.25">
      <c r="A31">
        <v>38</v>
      </c>
      <c r="B31">
        <v>2400</v>
      </c>
      <c r="C31">
        <v>5140</v>
      </c>
      <c r="D31" t="s">
        <v>12</v>
      </c>
      <c r="E31" s="1">
        <v>-2143.5100000000002</v>
      </c>
      <c r="F31" s="1">
        <v>-2000</v>
      </c>
      <c r="G31" s="1">
        <v>0</v>
      </c>
      <c r="H31" s="1">
        <v>-2000</v>
      </c>
      <c r="I31" s="1">
        <v>0</v>
      </c>
      <c r="J31" s="1">
        <v>-2000</v>
      </c>
      <c r="K31" s="1">
        <v>0</v>
      </c>
      <c r="L31" s="1"/>
      <c r="M31" s="1"/>
      <c r="N31" s="5">
        <v>-2000</v>
      </c>
    </row>
    <row r="32" spans="1:14" x14ac:dyDescent="0.25">
      <c r="A32">
        <v>38</v>
      </c>
      <c r="B32">
        <v>2401</v>
      </c>
      <c r="C32">
        <v>5102</v>
      </c>
      <c r="D32" t="s">
        <v>15</v>
      </c>
      <c r="E32" s="1">
        <v>-800</v>
      </c>
      <c r="F32" s="1">
        <v>-4550</v>
      </c>
      <c r="G32" s="1">
        <v>0</v>
      </c>
      <c r="H32" s="1">
        <v>-4550</v>
      </c>
      <c r="I32" s="1">
        <v>0</v>
      </c>
      <c r="J32" s="1">
        <v>-4550</v>
      </c>
      <c r="K32" s="1">
        <v>0</v>
      </c>
      <c r="L32" s="1"/>
      <c r="M32" s="1"/>
      <c r="N32" s="5">
        <v>-4550</v>
      </c>
    </row>
    <row r="33" spans="1:14" x14ac:dyDescent="0.25">
      <c r="A33">
        <v>38</v>
      </c>
      <c r="B33">
        <v>2401</v>
      </c>
      <c r="C33">
        <v>5109</v>
      </c>
      <c r="D33" t="s">
        <v>16</v>
      </c>
      <c r="E33" s="1">
        <v>-327.48</v>
      </c>
      <c r="F33" s="1">
        <v>-3250</v>
      </c>
      <c r="G33" s="1">
        <v>0</v>
      </c>
      <c r="H33" s="1">
        <v>-3250</v>
      </c>
      <c r="I33" s="1">
        <v>0</v>
      </c>
      <c r="J33" s="1">
        <v>-3250</v>
      </c>
      <c r="K33" s="1">
        <v>0</v>
      </c>
      <c r="L33" s="1"/>
      <c r="M33" s="1"/>
      <c r="N33" s="5">
        <v>-3250</v>
      </c>
    </row>
    <row r="34" spans="1:14" x14ac:dyDescent="0.25">
      <c r="A34">
        <v>38</v>
      </c>
      <c r="B34">
        <v>2401</v>
      </c>
      <c r="C34">
        <v>5140</v>
      </c>
      <c r="D34" t="s">
        <v>12</v>
      </c>
      <c r="E34" s="1">
        <v>-4712.8100000000004</v>
      </c>
      <c r="F34" s="1">
        <v>-5800</v>
      </c>
      <c r="G34" s="1">
        <v>0</v>
      </c>
      <c r="H34" s="1">
        <v>-5800</v>
      </c>
      <c r="I34" s="1">
        <v>-3045.63</v>
      </c>
      <c r="J34" s="1">
        <v>-2754.37</v>
      </c>
      <c r="K34" s="1">
        <v>52.5</v>
      </c>
      <c r="L34" s="1">
        <v>-4060.84</v>
      </c>
      <c r="M34" s="1">
        <v>1739.1599999999999</v>
      </c>
      <c r="N34" s="5">
        <v>-2000</v>
      </c>
    </row>
    <row r="35" spans="1:14" x14ac:dyDescent="0.25">
      <c r="A35">
        <v>38</v>
      </c>
      <c r="B35">
        <v>2410</v>
      </c>
      <c r="C35">
        <v>5141</v>
      </c>
      <c r="D35" t="s">
        <v>12</v>
      </c>
      <c r="E35" s="1">
        <v>-2980</v>
      </c>
      <c r="F35" s="1">
        <v>-4500</v>
      </c>
      <c r="G35" s="1">
        <v>0</v>
      </c>
      <c r="H35" s="1">
        <v>-4500</v>
      </c>
      <c r="I35" s="1">
        <v>-1805</v>
      </c>
      <c r="J35" s="1">
        <v>-2695</v>
      </c>
      <c r="K35" s="1">
        <v>40.1</v>
      </c>
      <c r="L35" s="1">
        <v>-2406.6666666666665</v>
      </c>
      <c r="M35" s="1">
        <v>2093.3333333333335</v>
      </c>
      <c r="N35" s="5">
        <v>-2000</v>
      </c>
    </row>
    <row r="36" spans="1:14" x14ac:dyDescent="0.25">
      <c r="A36">
        <v>38</v>
      </c>
      <c r="B36">
        <v>2410</v>
      </c>
      <c r="C36">
        <v>5305</v>
      </c>
      <c r="D36" t="s">
        <v>23</v>
      </c>
      <c r="E36" s="1">
        <v>-3196.2</v>
      </c>
      <c r="F36" s="1">
        <v>-5000</v>
      </c>
      <c r="G36" s="1">
        <v>0</v>
      </c>
      <c r="H36" s="1">
        <v>-5000</v>
      </c>
      <c r="I36" s="1">
        <v>-1799.91</v>
      </c>
      <c r="J36" s="1">
        <v>-3200.09</v>
      </c>
      <c r="K36" s="1">
        <v>36</v>
      </c>
      <c r="L36" s="1">
        <v>-2399.88</v>
      </c>
      <c r="M36" s="1">
        <v>2600.12</v>
      </c>
      <c r="N36" s="5">
        <v>-2600</v>
      </c>
    </row>
    <row r="37" spans="1:14" x14ac:dyDescent="0.25">
      <c r="A37">
        <v>38</v>
      </c>
      <c r="B37">
        <v>2411</v>
      </c>
      <c r="C37">
        <v>4061</v>
      </c>
      <c r="D37" t="s">
        <v>7</v>
      </c>
      <c r="E37" s="1">
        <v>-3311</v>
      </c>
      <c r="F37" s="1">
        <v>-4353</v>
      </c>
      <c r="G37" s="1">
        <v>0</v>
      </c>
      <c r="H37" s="1">
        <v>-4353</v>
      </c>
      <c r="I37" s="1">
        <v>-1450</v>
      </c>
      <c r="J37" s="1">
        <v>-2903</v>
      </c>
      <c r="K37" s="1">
        <v>33.299999999999997</v>
      </c>
      <c r="L37" s="1">
        <v>-1933.3333333333333</v>
      </c>
      <c r="M37" s="1">
        <v>2419.666666666667</v>
      </c>
      <c r="N37" s="5">
        <v>-2500</v>
      </c>
    </row>
    <row r="38" spans="1:14" x14ac:dyDescent="0.25">
      <c r="A38">
        <v>38</v>
      </c>
      <c r="B38">
        <v>2411</v>
      </c>
      <c r="C38">
        <v>5102</v>
      </c>
      <c r="D38" t="s">
        <v>15</v>
      </c>
      <c r="E38" s="1">
        <v>0</v>
      </c>
      <c r="F38" s="1">
        <v>-1300</v>
      </c>
      <c r="G38" s="1">
        <v>0</v>
      </c>
      <c r="H38" s="1">
        <v>-1300</v>
      </c>
      <c r="I38" s="1">
        <v>0</v>
      </c>
      <c r="J38" s="1">
        <v>-1300</v>
      </c>
      <c r="K38" s="1">
        <v>0</v>
      </c>
      <c r="L38" s="1"/>
      <c r="M38" s="1"/>
      <c r="N38" s="5">
        <v>-1300</v>
      </c>
    </row>
    <row r="39" spans="1:14" x14ac:dyDescent="0.25">
      <c r="A39">
        <v>38</v>
      </c>
      <c r="B39">
        <v>2411</v>
      </c>
      <c r="C39">
        <v>5109</v>
      </c>
      <c r="D39" t="s">
        <v>16</v>
      </c>
      <c r="E39" s="1">
        <v>0</v>
      </c>
      <c r="F39" s="1">
        <v>-500</v>
      </c>
      <c r="G39" s="1">
        <v>0</v>
      </c>
      <c r="H39" s="1">
        <v>-500</v>
      </c>
      <c r="I39" s="1">
        <v>0</v>
      </c>
      <c r="J39" s="1">
        <v>-500</v>
      </c>
      <c r="K39" s="1">
        <v>0</v>
      </c>
      <c r="L39" s="1"/>
      <c r="M39" s="1"/>
      <c r="N39" s="5">
        <v>-500</v>
      </c>
    </row>
    <row r="40" spans="1:14" x14ac:dyDescent="0.25">
      <c r="A40">
        <v>38</v>
      </c>
      <c r="B40">
        <v>2411</v>
      </c>
      <c r="C40">
        <v>5136</v>
      </c>
      <c r="D40" t="s">
        <v>21</v>
      </c>
      <c r="E40" s="1">
        <v>0</v>
      </c>
      <c r="F40" s="1">
        <v>-1000</v>
      </c>
      <c r="G40" s="1">
        <v>0</v>
      </c>
      <c r="H40" s="1">
        <v>-1000</v>
      </c>
      <c r="I40" s="1">
        <v>0</v>
      </c>
      <c r="J40" s="1">
        <v>-1000</v>
      </c>
      <c r="K40" s="1">
        <v>0</v>
      </c>
      <c r="L40" s="1"/>
      <c r="M40" s="1"/>
      <c r="N40" s="5">
        <v>-1000</v>
      </c>
    </row>
    <row r="41" spans="1:14" x14ac:dyDescent="0.25">
      <c r="A41">
        <v>38</v>
      </c>
      <c r="B41">
        <v>2412</v>
      </c>
      <c r="C41">
        <v>4002</v>
      </c>
      <c r="D41" t="s">
        <v>19</v>
      </c>
      <c r="E41" s="1">
        <v>-44413.52</v>
      </c>
      <c r="F41" s="1">
        <v>-51193</v>
      </c>
      <c r="G41" s="1">
        <v>0</v>
      </c>
      <c r="H41" s="1">
        <v>-51193</v>
      </c>
      <c r="I41" s="1">
        <v>-25991.08</v>
      </c>
      <c r="J41" s="1">
        <v>-25201.919999999998</v>
      </c>
      <c r="K41" s="1">
        <v>50.8</v>
      </c>
      <c r="L41" s="1">
        <v>-34654.773333333338</v>
      </c>
      <c r="M41" s="1">
        <v>16538.226666666662</v>
      </c>
      <c r="N41" s="5">
        <v>-17300</v>
      </c>
    </row>
    <row r="42" spans="1:14" x14ac:dyDescent="0.25">
      <c r="A42">
        <v>38</v>
      </c>
      <c r="B42">
        <v>2412</v>
      </c>
      <c r="C42">
        <v>4101</v>
      </c>
      <c r="D42" t="s">
        <v>9</v>
      </c>
      <c r="E42" s="1">
        <v>-11493.58</v>
      </c>
      <c r="F42" s="1">
        <v>-8757</v>
      </c>
      <c r="G42" s="1">
        <v>0</v>
      </c>
      <c r="H42" s="1">
        <v>-8757</v>
      </c>
      <c r="I42" s="1">
        <v>-4625.34</v>
      </c>
      <c r="J42" s="1">
        <v>-4131.59</v>
      </c>
      <c r="K42" s="1">
        <v>52.8</v>
      </c>
      <c r="L42" s="1">
        <v>-6167.12</v>
      </c>
      <c r="M42" s="1">
        <v>2589.88</v>
      </c>
      <c r="N42" s="5">
        <v>-3000</v>
      </c>
    </row>
    <row r="43" spans="1:14" x14ac:dyDescent="0.25">
      <c r="A43">
        <v>39</v>
      </c>
      <c r="B43">
        <v>2470</v>
      </c>
      <c r="C43">
        <v>5314</v>
      </c>
      <c r="D43" t="s">
        <v>33</v>
      </c>
      <c r="E43" s="1">
        <v>-699.58</v>
      </c>
      <c r="F43" s="1">
        <v>-10000</v>
      </c>
      <c r="G43" s="1">
        <v>0</v>
      </c>
      <c r="H43" s="1">
        <v>-10000</v>
      </c>
      <c r="I43" s="1">
        <v>-2357.86</v>
      </c>
      <c r="J43" s="1">
        <v>-7642.14</v>
      </c>
      <c r="K43" s="1">
        <v>23.6</v>
      </c>
      <c r="L43" s="1">
        <v>-3143.8133333333335</v>
      </c>
      <c r="M43" s="1">
        <v>6856.1866666666665</v>
      </c>
      <c r="N43" s="5">
        <v>-7000</v>
      </c>
    </row>
    <row r="44" spans="1:14" x14ac:dyDescent="0.25">
      <c r="A44">
        <v>39</v>
      </c>
      <c r="B44">
        <v>2470</v>
      </c>
      <c r="C44">
        <v>5102</v>
      </c>
      <c r="D44" t="s">
        <v>15</v>
      </c>
      <c r="E44" s="1">
        <v>-3950.01</v>
      </c>
      <c r="F44" s="1">
        <v>-9500</v>
      </c>
      <c r="G44" s="1">
        <v>0</v>
      </c>
      <c r="H44" s="1">
        <v>-9500</v>
      </c>
      <c r="I44" s="1">
        <v>-2670.74</v>
      </c>
      <c r="J44" s="1">
        <v>-6829.26</v>
      </c>
      <c r="K44" s="1">
        <v>28.1</v>
      </c>
      <c r="L44" s="1">
        <v>-3560.9866666666662</v>
      </c>
      <c r="M44" s="1">
        <v>5939.0133333333342</v>
      </c>
      <c r="N44" s="5">
        <v>-6000</v>
      </c>
    </row>
    <row r="45" spans="1:14" x14ac:dyDescent="0.25">
      <c r="A45">
        <v>39</v>
      </c>
      <c r="B45">
        <v>2470</v>
      </c>
      <c r="C45">
        <v>5404</v>
      </c>
      <c r="D45" t="s">
        <v>34</v>
      </c>
      <c r="E45" s="1">
        <v>-2277.71</v>
      </c>
      <c r="F45" s="1">
        <v>-3000</v>
      </c>
      <c r="G45" s="1">
        <v>0</v>
      </c>
      <c r="H45" s="1">
        <v>-3000</v>
      </c>
      <c r="I45" s="1">
        <v>-1205.26</v>
      </c>
      <c r="J45" s="1">
        <v>-1794.74</v>
      </c>
      <c r="K45" s="1">
        <v>40.200000000000003</v>
      </c>
      <c r="L45" s="1">
        <v>-1607.0133333333333</v>
      </c>
      <c r="M45" s="1">
        <v>1392.9866666666667</v>
      </c>
      <c r="N45" s="5">
        <v>-1000</v>
      </c>
    </row>
    <row r="46" spans="1:14" x14ac:dyDescent="0.25">
      <c r="A46">
        <v>39</v>
      </c>
      <c r="B46">
        <v>2470</v>
      </c>
      <c r="C46">
        <v>5312</v>
      </c>
      <c r="D46" t="s">
        <v>36</v>
      </c>
      <c r="E46" s="1">
        <v>-7584.75</v>
      </c>
      <c r="F46" s="1">
        <v>-7000</v>
      </c>
      <c r="G46" s="1">
        <v>0</v>
      </c>
      <c r="H46" s="1">
        <v>-7000</v>
      </c>
      <c r="I46" s="1">
        <v>-3781.4</v>
      </c>
      <c r="J46" s="1">
        <v>-3218.6</v>
      </c>
      <c r="K46" s="1">
        <v>54</v>
      </c>
      <c r="L46" s="1">
        <v>-5041.8666666666668</v>
      </c>
      <c r="M46" s="1">
        <v>1958.1333333333332</v>
      </c>
      <c r="N46" s="5">
        <v>-2000</v>
      </c>
    </row>
    <row r="47" spans="1:14" x14ac:dyDescent="0.25">
      <c r="A47">
        <v>39</v>
      </c>
      <c r="B47">
        <v>2471</v>
      </c>
      <c r="C47">
        <v>5102</v>
      </c>
      <c r="D47" t="s">
        <v>15</v>
      </c>
      <c r="E47" s="1">
        <v>-885.04</v>
      </c>
      <c r="F47" s="1">
        <v>-3500</v>
      </c>
      <c r="G47" s="1">
        <v>0</v>
      </c>
      <c r="H47" s="1">
        <v>-3500</v>
      </c>
      <c r="I47" s="1">
        <v>-372.7</v>
      </c>
      <c r="J47" s="1">
        <v>-3127.3</v>
      </c>
      <c r="K47" s="1">
        <v>10.6</v>
      </c>
      <c r="L47" s="1">
        <f>Taulukko1[[#This Row],[1-9/2025]]/0.75</f>
        <v>-496.93333333333334</v>
      </c>
      <c r="M47" s="1">
        <f>Taulukko1[[#This Row],[TA+ lisä]]-Taulukko1[[#This Row],[Ennuste 2025]]</f>
        <v>-3003.0666666666666</v>
      </c>
      <c r="N47" s="5">
        <v>-3000</v>
      </c>
    </row>
    <row r="48" spans="1:14" x14ac:dyDescent="0.25">
      <c r="A48">
        <v>39</v>
      </c>
      <c r="B48">
        <v>2471</v>
      </c>
      <c r="C48">
        <v>5120</v>
      </c>
      <c r="D48" t="s">
        <v>27</v>
      </c>
      <c r="E48" s="1">
        <v>-802</v>
      </c>
      <c r="F48" s="1">
        <v>-1500</v>
      </c>
      <c r="G48" s="1">
        <v>0</v>
      </c>
      <c r="H48" s="1">
        <v>-1500</v>
      </c>
      <c r="I48" s="1">
        <v>0</v>
      </c>
      <c r="J48" s="1">
        <v>-1500</v>
      </c>
      <c r="K48" s="1">
        <v>0</v>
      </c>
      <c r="L48" s="1">
        <f>Taulukko1[[#This Row],[1-9/2025]]/0.75</f>
        <v>0</v>
      </c>
      <c r="M48" s="1">
        <f>Taulukko1[[#This Row],[TA+ lisä]]-Taulukko1[[#This Row],[Ennuste 2025]]</f>
        <v>-1500</v>
      </c>
      <c r="N48" s="5">
        <v>-1500</v>
      </c>
    </row>
    <row r="49" spans="1:14" x14ac:dyDescent="0.25">
      <c r="A49">
        <v>39</v>
      </c>
      <c r="B49">
        <v>2471</v>
      </c>
      <c r="C49">
        <v>5301</v>
      </c>
      <c r="D49" t="s">
        <v>13</v>
      </c>
      <c r="E49" s="1">
        <v>0</v>
      </c>
      <c r="F49" s="1">
        <v>-800</v>
      </c>
      <c r="G49" s="1">
        <v>0</v>
      </c>
      <c r="H49" s="1">
        <v>-800</v>
      </c>
      <c r="I49" s="1">
        <v>0</v>
      </c>
      <c r="J49" s="1">
        <v>-800</v>
      </c>
      <c r="K49" s="1">
        <v>0</v>
      </c>
      <c r="L49" s="1">
        <f>Taulukko1[[#This Row],[1-9/2025]]/0.75</f>
        <v>0</v>
      </c>
      <c r="M49" s="1">
        <f>Taulukko1[[#This Row],[TA+ lisä]]-Taulukko1[[#This Row],[Ennuste 2025]]</f>
        <v>-800</v>
      </c>
      <c r="N49" s="5">
        <v>-800</v>
      </c>
    </row>
    <row r="50" spans="1:14" x14ac:dyDescent="0.25">
      <c r="A50">
        <v>39</v>
      </c>
      <c r="B50">
        <v>2471</v>
      </c>
      <c r="C50">
        <v>5314</v>
      </c>
      <c r="D50" t="s">
        <v>33</v>
      </c>
      <c r="E50" s="1">
        <v>-173</v>
      </c>
      <c r="F50" s="1">
        <v>-800</v>
      </c>
      <c r="G50" s="1">
        <v>0</v>
      </c>
      <c r="H50" s="1">
        <v>-800</v>
      </c>
      <c r="I50" s="1">
        <v>0</v>
      </c>
      <c r="J50" s="1">
        <v>-800</v>
      </c>
      <c r="K50" s="1">
        <v>0</v>
      </c>
      <c r="L50" s="1">
        <f>Taulukko1[[#This Row],[1-9/2025]]/0.75</f>
        <v>0</v>
      </c>
      <c r="M50" s="1">
        <f>Taulukko1[[#This Row],[TA+ lisä]]-Taulukko1[[#This Row],[Ennuste 2025]]</f>
        <v>-800</v>
      </c>
      <c r="N50" s="5">
        <v>-800</v>
      </c>
    </row>
    <row r="51" spans="1:14" x14ac:dyDescent="0.25">
      <c r="A51">
        <v>39</v>
      </c>
      <c r="B51">
        <v>2471</v>
      </c>
      <c r="C51">
        <v>5315</v>
      </c>
      <c r="D51" t="s">
        <v>39</v>
      </c>
      <c r="E51" s="1">
        <v>0</v>
      </c>
      <c r="F51" s="1">
        <v>-500</v>
      </c>
      <c r="G51" s="1">
        <v>0</v>
      </c>
      <c r="H51" s="1">
        <v>-500</v>
      </c>
      <c r="I51" s="1">
        <v>0</v>
      </c>
      <c r="J51" s="1">
        <v>-500</v>
      </c>
      <c r="K51" s="1">
        <v>0</v>
      </c>
      <c r="L51" s="1">
        <f>Taulukko1[[#This Row],[1-9/2025]]/0.75</f>
        <v>0</v>
      </c>
      <c r="M51" s="1">
        <f>Taulukko1[[#This Row],[TA+ lisä]]-Taulukko1[[#This Row],[Ennuste 2025]]</f>
        <v>-500</v>
      </c>
      <c r="N51" s="5">
        <v>-500</v>
      </c>
    </row>
    <row r="52" spans="1:14" x14ac:dyDescent="0.25">
      <c r="A52">
        <v>39</v>
      </c>
      <c r="B52">
        <v>2471</v>
      </c>
      <c r="C52">
        <v>5117</v>
      </c>
      <c r="D52" t="s">
        <v>26</v>
      </c>
      <c r="E52" s="1">
        <v>-599.07000000000005</v>
      </c>
      <c r="F52" s="1">
        <v>-500</v>
      </c>
      <c r="G52" s="1">
        <v>0</v>
      </c>
      <c r="H52" s="1">
        <v>-500</v>
      </c>
      <c r="I52" s="1">
        <v>-90</v>
      </c>
      <c r="J52" s="1">
        <v>-410</v>
      </c>
      <c r="K52" s="1">
        <v>18</v>
      </c>
      <c r="L52" s="1">
        <f>Taulukko1[[#This Row],[1-9/2025]]/0.75</f>
        <v>-120</v>
      </c>
      <c r="M52" s="1">
        <f>Taulukko1[[#This Row],[TA+ lisä]]-Taulukko1[[#This Row],[Ennuste 2025]]</f>
        <v>-380</v>
      </c>
      <c r="N52" s="5">
        <v>-400</v>
      </c>
    </row>
    <row r="53" spans="1:14" x14ac:dyDescent="0.25">
      <c r="A53">
        <v>39</v>
      </c>
      <c r="B53">
        <v>2471</v>
      </c>
      <c r="C53">
        <v>5120</v>
      </c>
      <c r="D53" t="s">
        <v>27</v>
      </c>
      <c r="E53" s="1">
        <v>-802</v>
      </c>
      <c r="F53" s="1">
        <v>-1500</v>
      </c>
      <c r="G53" s="1">
        <v>0</v>
      </c>
      <c r="H53" s="1">
        <v>-1500</v>
      </c>
      <c r="I53" s="1">
        <v>0</v>
      </c>
      <c r="J53" s="1">
        <v>-1500</v>
      </c>
      <c r="K53" s="1">
        <v>0</v>
      </c>
      <c r="L53" s="1">
        <f>Taulukko1[[#This Row],[1-9/2025]]/0.75</f>
        <v>0</v>
      </c>
      <c r="M53" s="1">
        <f>Taulukko1[[#This Row],[TA+ lisä]]-Taulukko1[[#This Row],[Ennuste 2025]]</f>
        <v>-1500</v>
      </c>
      <c r="N53" s="5">
        <v>-1500</v>
      </c>
    </row>
    <row r="54" spans="1:14" x14ac:dyDescent="0.25">
      <c r="A54">
        <v>39</v>
      </c>
      <c r="B54">
        <v>2472</v>
      </c>
      <c r="C54">
        <v>5102</v>
      </c>
      <c r="D54" t="s">
        <v>15</v>
      </c>
      <c r="E54" s="1">
        <v>-885.05</v>
      </c>
      <c r="F54" s="1">
        <v>-1000</v>
      </c>
      <c r="G54" s="1">
        <v>0</v>
      </c>
      <c r="H54" s="1">
        <v>-1000</v>
      </c>
      <c r="I54" s="1">
        <v>-192.7</v>
      </c>
      <c r="J54" s="1">
        <v>-807.3</v>
      </c>
      <c r="K54" s="1">
        <v>19.3</v>
      </c>
      <c r="L54" s="1">
        <f>Taulukko1[[#This Row],[1-9/2025]]/0.75</f>
        <v>-256.93333333333334</v>
      </c>
      <c r="M54" s="1">
        <f>Taulukko1[[#This Row],[TA+ lisä]]-Taulukko1[[#This Row],[Ennuste 2025]]</f>
        <v>-743.06666666666661</v>
      </c>
      <c r="N54" s="5">
        <v>-750</v>
      </c>
    </row>
    <row r="55" spans="1:14" x14ac:dyDescent="0.25">
      <c r="A55">
        <v>39</v>
      </c>
      <c r="B55">
        <v>2472</v>
      </c>
      <c r="C55">
        <v>5104</v>
      </c>
      <c r="D55" t="s">
        <v>11</v>
      </c>
      <c r="E55" s="1">
        <v>0</v>
      </c>
      <c r="F55" s="1">
        <v>-200</v>
      </c>
      <c r="G55" s="1">
        <v>0</v>
      </c>
      <c r="H55" s="1">
        <v>-200</v>
      </c>
      <c r="I55" s="1">
        <v>0</v>
      </c>
      <c r="J55" s="1">
        <v>-200</v>
      </c>
      <c r="K55" s="1">
        <v>0</v>
      </c>
      <c r="L55" s="1">
        <f>Taulukko1[[#This Row],[1-9/2025]]/0.75</f>
        <v>0</v>
      </c>
      <c r="M55" s="1">
        <f>Taulukko1[[#This Row],[TA+ lisä]]-Taulukko1[[#This Row],[Ennuste 2025]]</f>
        <v>-200</v>
      </c>
      <c r="N55" s="5">
        <v>-200</v>
      </c>
    </row>
    <row r="56" spans="1:14" x14ac:dyDescent="0.25">
      <c r="A56">
        <v>39</v>
      </c>
      <c r="B56">
        <v>2472</v>
      </c>
      <c r="C56">
        <v>5117</v>
      </c>
      <c r="D56" t="s">
        <v>26</v>
      </c>
      <c r="E56" s="1">
        <v>0</v>
      </c>
      <c r="F56" s="1">
        <v>-500</v>
      </c>
      <c r="G56" s="1">
        <v>0</v>
      </c>
      <c r="H56" s="1">
        <v>-500</v>
      </c>
      <c r="I56" s="1">
        <v>0</v>
      </c>
      <c r="J56" s="1">
        <v>-500</v>
      </c>
      <c r="K56" s="1">
        <v>0</v>
      </c>
      <c r="L56" s="1">
        <f>Taulukko1[[#This Row],[1-9/2025]]/0.75</f>
        <v>0</v>
      </c>
      <c r="M56" s="1">
        <f>Taulukko1[[#This Row],[TA+ lisä]]-Taulukko1[[#This Row],[Ennuste 2025]]</f>
        <v>-500</v>
      </c>
      <c r="N56" s="5">
        <v>-500</v>
      </c>
    </row>
    <row r="57" spans="1:14" x14ac:dyDescent="0.25">
      <c r="A57">
        <v>39</v>
      </c>
      <c r="B57">
        <v>2472</v>
      </c>
      <c r="C57">
        <v>5314</v>
      </c>
      <c r="D57" t="s">
        <v>33</v>
      </c>
      <c r="E57" s="1">
        <v>0</v>
      </c>
      <c r="F57" s="1">
        <v>-750</v>
      </c>
      <c r="G57" s="1">
        <v>0</v>
      </c>
      <c r="H57" s="1">
        <v>-750</v>
      </c>
      <c r="I57" s="1">
        <v>0</v>
      </c>
      <c r="J57" s="1">
        <v>-750</v>
      </c>
      <c r="K57" s="1">
        <v>0</v>
      </c>
      <c r="L57" s="1">
        <f>Taulukko1[[#This Row],[1-9/2025]]/0.75</f>
        <v>0</v>
      </c>
      <c r="M57" s="1">
        <f>Taulukko1[[#This Row],[TA+ lisä]]-Taulukko1[[#This Row],[Ennuste 2025]]</f>
        <v>-750</v>
      </c>
      <c r="N57" s="5">
        <v>-750</v>
      </c>
    </row>
    <row r="58" spans="1:14" x14ac:dyDescent="0.25">
      <c r="A58">
        <v>39</v>
      </c>
      <c r="B58">
        <v>2440</v>
      </c>
      <c r="C58">
        <v>4002</v>
      </c>
      <c r="D58" t="s">
        <v>19</v>
      </c>
      <c r="E58" s="1">
        <v>-2122.9299999999998</v>
      </c>
      <c r="F58" s="1">
        <v>-115476</v>
      </c>
      <c r="G58" s="1">
        <v>0</v>
      </c>
      <c r="H58" s="1">
        <v>-115476</v>
      </c>
      <c r="I58" s="1">
        <v>-56447.69</v>
      </c>
      <c r="J58" s="1">
        <v>-59028.31</v>
      </c>
      <c r="K58" s="1">
        <v>48.9</v>
      </c>
      <c r="L58" s="1">
        <v>-75263.58666666667</v>
      </c>
      <c r="M58" s="1">
        <v>40212.41333333333</v>
      </c>
      <c r="N58" s="5">
        <v>-22600</v>
      </c>
    </row>
    <row r="59" spans="1:14" x14ac:dyDescent="0.25">
      <c r="A59">
        <v>39</v>
      </c>
      <c r="B59">
        <v>2440</v>
      </c>
      <c r="C59">
        <v>4092</v>
      </c>
      <c r="D59" t="s">
        <v>8</v>
      </c>
      <c r="E59" s="1">
        <v>-85.59</v>
      </c>
      <c r="F59" s="1">
        <v>-4101</v>
      </c>
      <c r="G59" s="1">
        <v>0</v>
      </c>
      <c r="H59" s="1">
        <v>-4101</v>
      </c>
      <c r="I59" s="1">
        <v>-1652.02</v>
      </c>
      <c r="J59" s="1">
        <v>-2448.7199999999998</v>
      </c>
      <c r="K59" s="1">
        <v>40.299999999999997</v>
      </c>
      <c r="L59" s="1">
        <v>-2202.6933333333332</v>
      </c>
      <c r="M59" s="1">
        <v>1898.3066666666668</v>
      </c>
      <c r="N59" s="5">
        <v>-1000</v>
      </c>
    </row>
    <row r="60" spans="1:14" x14ac:dyDescent="0.25">
      <c r="A60">
        <v>39</v>
      </c>
      <c r="B60">
        <v>2440</v>
      </c>
      <c r="C60">
        <v>4101</v>
      </c>
      <c r="D60" t="s">
        <v>9</v>
      </c>
      <c r="E60" s="1">
        <v>-390.72</v>
      </c>
      <c r="F60" s="1">
        <v>-21478</v>
      </c>
      <c r="G60" s="1">
        <v>0</v>
      </c>
      <c r="H60" s="1">
        <v>-21478</v>
      </c>
      <c r="I60" s="1">
        <v>-9995.85</v>
      </c>
      <c r="J60" s="1">
        <v>-11481.75</v>
      </c>
      <c r="K60" s="1">
        <v>46.5</v>
      </c>
      <c r="L60" s="1">
        <v>-13327.800000000001</v>
      </c>
      <c r="M60" s="1">
        <v>8150.1999999999989</v>
      </c>
      <c r="N60" s="5">
        <v>-4500</v>
      </c>
    </row>
    <row r="61" spans="1:14" x14ac:dyDescent="0.25">
      <c r="A61">
        <v>39</v>
      </c>
      <c r="B61">
        <v>2440</v>
      </c>
      <c r="C61">
        <v>4105</v>
      </c>
      <c r="D61" t="s">
        <v>10</v>
      </c>
      <c r="E61" s="1">
        <v>-26.53</v>
      </c>
      <c r="F61" s="1">
        <v>-1926</v>
      </c>
      <c r="G61" s="1">
        <v>0</v>
      </c>
      <c r="H61" s="1">
        <v>-1926</v>
      </c>
      <c r="I61" s="1">
        <v>-1075.8</v>
      </c>
      <c r="J61" s="1">
        <v>-850.26</v>
      </c>
      <c r="K61" s="1">
        <v>55.9</v>
      </c>
      <c r="L61" s="1">
        <v>-1434.3999999999999</v>
      </c>
      <c r="M61" s="1">
        <v>491.60000000000014</v>
      </c>
      <c r="N61" s="5">
        <v>-200</v>
      </c>
    </row>
    <row r="62" spans="1:14" x14ac:dyDescent="0.25">
      <c r="A62">
        <v>57</v>
      </c>
      <c r="B62">
        <v>4000</v>
      </c>
      <c r="C62">
        <v>4001</v>
      </c>
      <c r="D62" t="s">
        <v>18</v>
      </c>
      <c r="E62" s="1">
        <v>-78229.87</v>
      </c>
      <c r="F62" s="1">
        <v>-100810</v>
      </c>
      <c r="G62" s="1">
        <v>0</v>
      </c>
      <c r="H62" s="1">
        <v>-100810</v>
      </c>
      <c r="I62" s="1">
        <v>-61918.83</v>
      </c>
      <c r="J62" s="1">
        <v>-38891.17</v>
      </c>
      <c r="K62" s="1">
        <v>61.4</v>
      </c>
      <c r="L62" s="1">
        <v>-82558.44</v>
      </c>
      <c r="M62" s="1">
        <v>18251.559999999998</v>
      </c>
      <c r="N62" s="5">
        <v>-14000</v>
      </c>
    </row>
    <row r="63" spans="1:14" x14ac:dyDescent="0.25">
      <c r="A63">
        <v>57</v>
      </c>
      <c r="B63">
        <v>4000</v>
      </c>
      <c r="C63">
        <v>4061</v>
      </c>
      <c r="D63" t="s">
        <v>7</v>
      </c>
      <c r="E63" s="1">
        <v>-10280.5</v>
      </c>
      <c r="F63" s="1">
        <v>-10474</v>
      </c>
      <c r="G63" s="1">
        <v>0</v>
      </c>
      <c r="H63" s="1">
        <v>-10474</v>
      </c>
      <c r="I63" s="1">
        <v>-3038.17</v>
      </c>
      <c r="J63" s="1">
        <v>-7435.83</v>
      </c>
      <c r="K63" s="1">
        <v>29</v>
      </c>
      <c r="L63" s="1">
        <v>-4050.8933333333334</v>
      </c>
      <c r="M63" s="1">
        <v>6423.1066666666666</v>
      </c>
      <c r="N63" s="5">
        <v>-3000</v>
      </c>
    </row>
    <row r="64" spans="1:14" x14ac:dyDescent="0.25">
      <c r="A64">
        <v>57</v>
      </c>
      <c r="B64">
        <v>4000</v>
      </c>
      <c r="C64">
        <v>4101</v>
      </c>
      <c r="D64" t="s">
        <v>9</v>
      </c>
      <c r="E64" s="1">
        <v>-18939.07</v>
      </c>
      <c r="F64" s="1">
        <v>-25872</v>
      </c>
      <c r="G64" s="1">
        <v>0</v>
      </c>
      <c r="H64" s="1">
        <v>-25872</v>
      </c>
      <c r="I64" s="1">
        <v>-14721.07</v>
      </c>
      <c r="J64" s="1">
        <v>-11150.5</v>
      </c>
      <c r="K64" s="1">
        <v>56.9</v>
      </c>
      <c r="L64" s="1">
        <v>-19628.093333333334</v>
      </c>
      <c r="M64" s="1">
        <v>6243.9066666666658</v>
      </c>
      <c r="N64" s="5">
        <v>-3000</v>
      </c>
    </row>
    <row r="65" spans="1:14" x14ac:dyDescent="0.25">
      <c r="A65">
        <v>57</v>
      </c>
      <c r="B65">
        <v>4006</v>
      </c>
      <c r="C65">
        <v>5120</v>
      </c>
      <c r="D65" t="s">
        <v>27</v>
      </c>
      <c r="E65" s="1">
        <v>-12357.5</v>
      </c>
      <c r="F65" s="1">
        <v>-70000</v>
      </c>
      <c r="G65" s="1">
        <v>0</v>
      </c>
      <c r="H65" s="1">
        <v>-70000</v>
      </c>
      <c r="I65" s="1">
        <v>-22922.01</v>
      </c>
      <c r="J65" s="1">
        <v>-47077.99</v>
      </c>
      <c r="K65" s="1">
        <v>32.700000000000003</v>
      </c>
      <c r="L65" s="1">
        <v>-30562.679999999997</v>
      </c>
      <c r="M65" s="1">
        <v>39437.320000000007</v>
      </c>
      <c r="N65" s="5">
        <v>-45000</v>
      </c>
    </row>
    <row r="66" spans="1:14" x14ac:dyDescent="0.25">
      <c r="A66">
        <v>58</v>
      </c>
      <c r="B66">
        <v>4020</v>
      </c>
      <c r="C66">
        <v>5314</v>
      </c>
      <c r="D66" t="s">
        <v>33</v>
      </c>
      <c r="E66" s="1">
        <v>-91701.54</v>
      </c>
      <c r="F66" s="1">
        <v>-370000</v>
      </c>
      <c r="G66" s="1">
        <v>0</v>
      </c>
      <c r="H66" s="1">
        <v>-370000</v>
      </c>
      <c r="I66" s="1">
        <v>38287.9</v>
      </c>
      <c r="J66" s="1">
        <v>-408287.9</v>
      </c>
      <c r="K66" s="1">
        <v>-10.3</v>
      </c>
      <c r="L66" s="1">
        <v>51050.533333333333</v>
      </c>
      <c r="M66" s="1">
        <v>421050.53333333333</v>
      </c>
      <c r="N66" s="5">
        <v>-150000</v>
      </c>
    </row>
    <row r="67" spans="1:14" x14ac:dyDescent="0.25">
      <c r="A67">
        <v>61</v>
      </c>
      <c r="B67">
        <v>4430</v>
      </c>
      <c r="C67">
        <v>5102</v>
      </c>
      <c r="D67" t="s">
        <v>15</v>
      </c>
      <c r="E67" s="1">
        <v>-13182.38</v>
      </c>
      <c r="F67" s="1">
        <v>-45000</v>
      </c>
      <c r="G67" s="1">
        <v>0</v>
      </c>
      <c r="H67" s="1">
        <v>-45000</v>
      </c>
      <c r="I67" s="1">
        <v>-15302.09</v>
      </c>
      <c r="J67" s="1">
        <v>-29697.91</v>
      </c>
      <c r="K67" s="1">
        <v>34</v>
      </c>
      <c r="L67" s="1">
        <v>-20402.786666666667</v>
      </c>
      <c r="M67" s="1">
        <v>24597.213333333333</v>
      </c>
      <c r="N67" s="5">
        <v>-15000</v>
      </c>
    </row>
    <row r="68" spans="1:14" x14ac:dyDescent="0.25">
      <c r="A68">
        <v>61</v>
      </c>
      <c r="B68">
        <v>4440</v>
      </c>
      <c r="C68">
        <v>5401</v>
      </c>
      <c r="D68" t="s">
        <v>58</v>
      </c>
      <c r="E68" s="1">
        <v>-209771.12</v>
      </c>
      <c r="F68" s="1">
        <v>-282000</v>
      </c>
      <c r="G68" s="1">
        <v>0</v>
      </c>
      <c r="H68" s="1">
        <v>-282000</v>
      </c>
      <c r="I68" s="1">
        <v>-175455.8</v>
      </c>
      <c r="J68" s="1">
        <v>-106544.2</v>
      </c>
      <c r="K68" s="1">
        <v>62.2</v>
      </c>
      <c r="L68" s="1">
        <v>-233941.06666666665</v>
      </c>
      <c r="M68" s="1">
        <v>48058.933333333349</v>
      </c>
      <c r="N68" s="5">
        <v>-30000</v>
      </c>
    </row>
    <row r="69" spans="1:14" x14ac:dyDescent="0.25">
      <c r="A69">
        <v>61</v>
      </c>
      <c r="B69">
        <v>4440</v>
      </c>
      <c r="C69">
        <v>5404</v>
      </c>
      <c r="D69" t="s">
        <v>34</v>
      </c>
      <c r="E69" s="1">
        <v>-43357.08</v>
      </c>
      <c r="F69" s="1">
        <v>-60000</v>
      </c>
      <c r="G69" s="1">
        <v>0</v>
      </c>
      <c r="H69" s="1">
        <v>-60000</v>
      </c>
      <c r="I69" s="1">
        <v>-27066.33</v>
      </c>
      <c r="J69" s="1">
        <v>-32933.67</v>
      </c>
      <c r="K69" s="1">
        <v>45.1</v>
      </c>
      <c r="L69" s="1">
        <v>-36088.44</v>
      </c>
      <c r="M69" s="1">
        <v>23911.559999999998</v>
      </c>
      <c r="N69" s="5">
        <v>-10000</v>
      </c>
    </row>
    <row r="70" spans="1:14" x14ac:dyDescent="0.25">
      <c r="A70">
        <v>63</v>
      </c>
      <c r="B70">
        <v>4550</v>
      </c>
      <c r="C70">
        <v>5201</v>
      </c>
      <c r="D70" t="s">
        <v>42</v>
      </c>
      <c r="E70" s="1">
        <v>-161</v>
      </c>
      <c r="F70" s="1">
        <v>-21000</v>
      </c>
      <c r="G70" s="1">
        <v>0</v>
      </c>
      <c r="H70" s="1">
        <v>-21000</v>
      </c>
      <c r="I70" s="1">
        <v>-56995.5</v>
      </c>
      <c r="J70" s="1">
        <v>35995.5</v>
      </c>
      <c r="K70" s="1">
        <v>271.39999999999998</v>
      </c>
      <c r="L70" s="1">
        <v>-75994</v>
      </c>
      <c r="M70" s="1">
        <v>-54994</v>
      </c>
      <c r="N70" s="5">
        <v>55000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Toimintatuotot M25</vt:lpstr>
      <vt:lpstr>Toimintakulut M25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Roosa Aho</cp:lastModifiedBy>
  <cp:revision>0</cp:revision>
  <dcterms:created xsi:type="dcterms:W3CDTF">2025-10-24T10:28:35Z</dcterms:created>
  <dcterms:modified xsi:type="dcterms:W3CDTF">2025-10-30T13:11:20Z</dcterms:modified>
  <dc:language>fi-FI</dc:language>
</cp:coreProperties>
</file>